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I158" i="1" l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H151" i="1"/>
  <c r="G151" i="1"/>
  <c r="I151" i="1" s="1"/>
  <c r="F151" i="1"/>
  <c r="E151" i="1"/>
  <c r="D151" i="1"/>
  <c r="I150" i="1"/>
  <c r="F150" i="1"/>
  <c r="I149" i="1"/>
  <c r="F149" i="1"/>
  <c r="I148" i="1"/>
  <c r="F148" i="1"/>
  <c r="H147" i="1"/>
  <c r="G147" i="1"/>
  <c r="I147" i="1" s="1"/>
  <c r="F147" i="1"/>
  <c r="E147" i="1"/>
  <c r="D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H138" i="1"/>
  <c r="G138" i="1"/>
  <c r="I138" i="1" s="1"/>
  <c r="F138" i="1"/>
  <c r="E138" i="1"/>
  <c r="D138" i="1"/>
  <c r="I137" i="1"/>
  <c r="F137" i="1"/>
  <c r="I136" i="1"/>
  <c r="F136" i="1"/>
  <c r="I135" i="1"/>
  <c r="H134" i="1"/>
  <c r="G134" i="1"/>
  <c r="F134" i="1"/>
  <c r="I134" i="1" s="1"/>
  <c r="E134" i="1"/>
  <c r="D134" i="1"/>
  <c r="F133" i="1"/>
  <c r="I133" i="1" s="1"/>
  <c r="F132" i="1"/>
  <c r="I132" i="1" s="1"/>
  <c r="F131" i="1"/>
  <c r="F124" i="1" s="1"/>
  <c r="I130" i="1"/>
  <c r="I129" i="1"/>
  <c r="F129" i="1"/>
  <c r="I128" i="1"/>
  <c r="F128" i="1"/>
  <c r="I127" i="1"/>
  <c r="F127" i="1"/>
  <c r="I126" i="1"/>
  <c r="I125" i="1"/>
  <c r="H124" i="1"/>
  <c r="G124" i="1"/>
  <c r="E124" i="1"/>
  <c r="D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6" i="1"/>
  <c r="I116" i="1" s="1"/>
  <c r="F115" i="1"/>
  <c r="I115" i="1" s="1"/>
  <c r="H114" i="1"/>
  <c r="G114" i="1"/>
  <c r="F114" i="1"/>
  <c r="I114" i="1" s="1"/>
  <c r="E114" i="1"/>
  <c r="D114" i="1"/>
  <c r="I113" i="1"/>
  <c r="I112" i="1"/>
  <c r="I111" i="1"/>
  <c r="I110" i="1"/>
  <c r="I109" i="1"/>
  <c r="I108" i="1"/>
  <c r="I107" i="1"/>
  <c r="I106" i="1"/>
  <c r="I105" i="1"/>
  <c r="H104" i="1"/>
  <c r="G104" i="1"/>
  <c r="I104" i="1" s="1"/>
  <c r="F104" i="1"/>
  <c r="E104" i="1"/>
  <c r="E85" i="1" s="1"/>
  <c r="D104" i="1"/>
  <c r="I103" i="1"/>
  <c r="I102" i="1"/>
  <c r="I101" i="1"/>
  <c r="I100" i="1"/>
  <c r="I99" i="1"/>
  <c r="I98" i="1"/>
  <c r="I97" i="1"/>
  <c r="I96" i="1"/>
  <c r="I95" i="1"/>
  <c r="H94" i="1"/>
  <c r="G94" i="1"/>
  <c r="F94" i="1"/>
  <c r="I94" i="1" s="1"/>
  <c r="E94" i="1"/>
  <c r="D94" i="1"/>
  <c r="F93" i="1"/>
  <c r="I93" i="1" s="1"/>
  <c r="F92" i="1"/>
  <c r="I92" i="1" s="1"/>
  <c r="F91" i="1"/>
  <c r="I91" i="1" s="1"/>
  <c r="F90" i="1"/>
  <c r="I90" i="1" s="1"/>
  <c r="F89" i="1"/>
  <c r="I89" i="1" s="1"/>
  <c r="F88" i="1"/>
  <c r="I88" i="1" s="1"/>
  <c r="F87" i="1"/>
  <c r="I87" i="1" s="1"/>
  <c r="H86" i="1"/>
  <c r="G86" i="1"/>
  <c r="F86" i="1"/>
  <c r="I86" i="1" s="1"/>
  <c r="E86" i="1"/>
  <c r="D86" i="1"/>
  <c r="H85" i="1"/>
  <c r="D85" i="1"/>
  <c r="F83" i="1"/>
  <c r="I83" i="1" s="1"/>
  <c r="F82" i="1"/>
  <c r="I82" i="1" s="1"/>
  <c r="F81" i="1"/>
  <c r="I81" i="1" s="1"/>
  <c r="F80" i="1"/>
  <c r="I80" i="1" s="1"/>
  <c r="F79" i="1"/>
  <c r="I79" i="1" s="1"/>
  <c r="F78" i="1"/>
  <c r="F76" i="1" s="1"/>
  <c r="I76" i="1" s="1"/>
  <c r="F77" i="1"/>
  <c r="I77" i="1" s="1"/>
  <c r="H76" i="1"/>
  <c r="G76" i="1"/>
  <c r="E76" i="1"/>
  <c r="D76" i="1"/>
  <c r="F75" i="1"/>
  <c r="I75" i="1" s="1"/>
  <c r="F74" i="1"/>
  <c r="I74" i="1" s="1"/>
  <c r="F73" i="1"/>
  <c r="I73" i="1" s="1"/>
  <c r="F72" i="1"/>
  <c r="I72" i="1" s="1"/>
  <c r="E72" i="1"/>
  <c r="D72" i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E63" i="1"/>
  <c r="D63" i="1"/>
  <c r="I62" i="1"/>
  <c r="I61" i="1"/>
  <c r="I60" i="1"/>
  <c r="H59" i="1"/>
  <c r="G59" i="1"/>
  <c r="I59" i="1" s="1"/>
  <c r="F59" i="1"/>
  <c r="E59" i="1"/>
  <c r="D59" i="1"/>
  <c r="I58" i="1"/>
  <c r="I57" i="1"/>
  <c r="I56" i="1"/>
  <c r="I55" i="1"/>
  <c r="I54" i="1"/>
  <c r="I53" i="1"/>
  <c r="I52" i="1"/>
  <c r="I51" i="1"/>
  <c r="I50" i="1"/>
  <c r="I49" i="1" s="1"/>
  <c r="H49" i="1"/>
  <c r="G49" i="1"/>
  <c r="F49" i="1"/>
  <c r="E49" i="1"/>
  <c r="D49" i="1"/>
  <c r="I48" i="1"/>
  <c r="I47" i="1"/>
  <c r="I46" i="1"/>
  <c r="I45" i="1"/>
  <c r="I44" i="1"/>
  <c r="I43" i="1"/>
  <c r="I42" i="1"/>
  <c r="I41" i="1"/>
  <c r="I40" i="1"/>
  <c r="I39" i="1"/>
  <c r="H39" i="1"/>
  <c r="G39" i="1"/>
  <c r="F39" i="1"/>
  <c r="E39" i="1"/>
  <c r="D39" i="1"/>
  <c r="I38" i="1"/>
  <c r="I37" i="1"/>
  <c r="I36" i="1"/>
  <c r="I35" i="1"/>
  <c r="H35" i="1"/>
  <c r="I34" i="1"/>
  <c r="I33" i="1"/>
  <c r="I32" i="1"/>
  <c r="H32" i="1"/>
  <c r="I31" i="1"/>
  <c r="I30" i="1"/>
  <c r="I29" i="1" s="1"/>
  <c r="H30" i="1"/>
  <c r="H29" i="1" s="1"/>
  <c r="G29" i="1"/>
  <c r="F29" i="1"/>
  <c r="E29" i="1"/>
  <c r="D29" i="1"/>
  <c r="I28" i="1"/>
  <c r="I27" i="1"/>
  <c r="I26" i="1"/>
  <c r="I25" i="1"/>
  <c r="I24" i="1"/>
  <c r="I23" i="1"/>
  <c r="I22" i="1"/>
  <c r="I21" i="1"/>
  <c r="I20" i="1"/>
  <c r="I19" i="1" s="1"/>
  <c r="H19" i="1"/>
  <c r="G19" i="1"/>
  <c r="F19" i="1"/>
  <c r="E19" i="1"/>
  <c r="D19" i="1"/>
  <c r="D10" i="1" s="1"/>
  <c r="D160" i="1" s="1"/>
  <c r="I18" i="1"/>
  <c r="I17" i="1"/>
  <c r="I16" i="1"/>
  <c r="I15" i="1"/>
  <c r="I14" i="1"/>
  <c r="I13" i="1"/>
  <c r="I11" i="1" s="1"/>
  <c r="I12" i="1"/>
  <c r="F11" i="1"/>
  <c r="E11" i="1"/>
  <c r="E10" i="1" s="1"/>
  <c r="E160" i="1" s="1"/>
  <c r="D11" i="1"/>
  <c r="G10" i="1"/>
  <c r="G160" i="1" l="1"/>
  <c r="I10" i="1"/>
  <c r="F10" i="1"/>
  <c r="F160" i="1" s="1"/>
  <c r="F85" i="1"/>
  <c r="I124" i="1"/>
  <c r="I85" i="1" s="1"/>
  <c r="H10" i="1"/>
  <c r="H160" i="1" s="1"/>
  <c r="G85" i="1"/>
  <c r="I131" i="1"/>
  <c r="I78" i="1"/>
  <c r="I160" i="1" l="1"/>
</calcChain>
</file>

<file path=xl/sharedStrings.xml><?xml version="1.0" encoding="utf-8"?>
<sst xmlns="http://schemas.openxmlformats.org/spreadsheetml/2006/main" count="169" uniqueCount="96">
  <si>
    <t>Municipio de Calkiní (a)</t>
  </si>
  <si>
    <t>Estado Analítico del Ejercicio del Presupuesto de Egresos Detallado - LDF</t>
  </si>
  <si>
    <t xml:space="preserve">Clasificación por Objeto del Gasto (Capítulo y Concepto) </t>
  </si>
  <si>
    <t>Del 1 de Enero al 31 de Diciembre de 2021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</si>
  <si>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</si>
  <si>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</si>
  <si>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</si>
  <si>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</si>
  <si>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</si>
  <si>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</si>
  <si>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</si>
  <si>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</si>
  <si>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</si>
  <si>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</si>
  <si>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</si>
  <si>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</si>
  <si>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</si>
  <si>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</si>
  <si>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</si>
  <si>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</si>
  <si>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</si>
  <si>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</si>
  <si>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</si>
  <si>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</si>
  <si>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</si>
  <si>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</si>
  <si>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</si>
  <si>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</si>
  <si>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</si>
  <si>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</si>
  <si>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</si>
  <si>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</si>
  <si>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</si>
  <si>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</si>
  <si>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</si>
  <si>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</si>
  <si>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</si>
  <si>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</si>
  <si>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</si>
  <si>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</si>
  <si>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</si>
  <si>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</si>
  <si>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</si>
  <si>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</si>
  <si>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</si>
  <si>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</si>
  <si>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</si>
  <si>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</si>
  <si>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</si>
  <si>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</si>
  <si>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</si>
  <si>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</si>
  <si>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</si>
  <si>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</si>
  <si>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</si>
  <si>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</si>
  <si>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</si>
  <si>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</si>
  <si>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</si>
  <si>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</si>
  <si>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</si>
  <si>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</si>
  <si>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</si>
  <si>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</si>
  <si>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</si>
  <si>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</si>
  <si>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</si>
  <si>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</si>
  <si>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</si>
  <si>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</si>
  <si>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</si>
  <si>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</si>
  <si>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</si>
  <si>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</si>
  <si>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</si>
  <si>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</si>
  <si>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</si>
  <si>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</si>
  <si>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</si>
  <si>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</si>
  <si>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</si>
  <si>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</si>
  <si>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</si>
  <si>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</si>
  <si>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</si>
  <si>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</si>
  <si>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</si>
  <si>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</si>
  <si>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</si>
  <si>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</si>
  <si>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LIC.JUANITA DEL ROSARIO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</si>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</sst>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3"/>
    </xf>
    <xf numFmtId="0" fontId="1" fillId="0" borderId="11" xfId="0" applyFont="1" applyBorder="1"/>
    <xf numFmtId="164" fontId="1" fillId="0" borderId="1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1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indent="3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1</xdr:row>
      <xdr:rowOff>28576</xdr:rowOff>
    </xdr:from>
    <xdr:to>
      <xdr:col>8</xdr:col>
      <xdr:colOff>762000</xdr:colOff>
      <xdr:row>5</xdr:row>
      <xdr:rowOff>123826</xdr:rowOff>
    </xdr:to>
    <xdr:pic>
      <xdr:nvPicPr>
        <xdr:cNvPr id="2" name="1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9201150" y="200026"/>
          <a:ext cx="733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3"/>
  <sheetViews>
    <sheetView tabSelected="1" workbookViewId="0">
      <selection activeCell="J4" sqref="J4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256" width="11" style="1"/>
    <col min="257" max="257" width="4" style="1" customWidth="1"/>
    <col min="258" max="258" width="11" style="1"/>
    <col min="259" max="259" width="46" style="1" customWidth="1"/>
    <col min="260" max="260" width="16" style="1" customWidth="1"/>
    <col min="261" max="261" width="19.140625" style="1" customWidth="1"/>
    <col min="262" max="262" width="13.5703125" style="1" customWidth="1"/>
    <col min="263" max="263" width="13.140625" style="1" customWidth="1"/>
    <col min="264" max="264" width="14.7109375" style="1" customWidth="1"/>
    <col min="265" max="265" width="15.28515625" style="1" bestFit="1" customWidth="1"/>
    <col min="266" max="512" width="11" style="1"/>
    <col min="513" max="513" width="4" style="1" customWidth="1"/>
    <col min="514" max="514" width="11" style="1"/>
    <col min="515" max="515" width="46" style="1" customWidth="1"/>
    <col min="516" max="516" width="16" style="1" customWidth="1"/>
    <col min="517" max="517" width="19.140625" style="1" customWidth="1"/>
    <col min="518" max="518" width="13.5703125" style="1" customWidth="1"/>
    <col min="519" max="519" width="13.140625" style="1" customWidth="1"/>
    <col min="520" max="520" width="14.7109375" style="1" customWidth="1"/>
    <col min="521" max="521" width="15.28515625" style="1" bestFit="1" customWidth="1"/>
    <col min="522" max="768" width="11" style="1"/>
    <col min="769" max="769" width="4" style="1" customWidth="1"/>
    <col min="770" max="770" width="11" style="1"/>
    <col min="771" max="771" width="46" style="1" customWidth="1"/>
    <col min="772" max="772" width="16" style="1" customWidth="1"/>
    <col min="773" max="773" width="19.140625" style="1" customWidth="1"/>
    <col min="774" max="774" width="13.5703125" style="1" customWidth="1"/>
    <col min="775" max="775" width="13.140625" style="1" customWidth="1"/>
    <col min="776" max="776" width="14.7109375" style="1" customWidth="1"/>
    <col min="777" max="777" width="15.28515625" style="1" bestFit="1" customWidth="1"/>
    <col min="778" max="1024" width="11" style="1"/>
    <col min="1025" max="1025" width="4" style="1" customWidth="1"/>
    <col min="1026" max="1026" width="11" style="1"/>
    <col min="1027" max="1027" width="46" style="1" customWidth="1"/>
    <col min="1028" max="1028" width="16" style="1" customWidth="1"/>
    <col min="1029" max="1029" width="19.140625" style="1" customWidth="1"/>
    <col min="1030" max="1030" width="13.5703125" style="1" customWidth="1"/>
    <col min="1031" max="1031" width="13.140625" style="1" customWidth="1"/>
    <col min="1032" max="1032" width="14.7109375" style="1" customWidth="1"/>
    <col min="1033" max="1033" width="15.28515625" style="1" bestFit="1" customWidth="1"/>
    <col min="1034" max="1280" width="11" style="1"/>
    <col min="1281" max="1281" width="4" style="1" customWidth="1"/>
    <col min="1282" max="1282" width="11" style="1"/>
    <col min="1283" max="1283" width="46" style="1" customWidth="1"/>
    <col min="1284" max="1284" width="16" style="1" customWidth="1"/>
    <col min="1285" max="1285" width="19.140625" style="1" customWidth="1"/>
    <col min="1286" max="1286" width="13.5703125" style="1" customWidth="1"/>
    <col min="1287" max="1287" width="13.140625" style="1" customWidth="1"/>
    <col min="1288" max="1288" width="14.7109375" style="1" customWidth="1"/>
    <col min="1289" max="1289" width="15.28515625" style="1" bestFit="1" customWidth="1"/>
    <col min="1290" max="1536" width="11" style="1"/>
    <col min="1537" max="1537" width="4" style="1" customWidth="1"/>
    <col min="1538" max="1538" width="11" style="1"/>
    <col min="1539" max="1539" width="46" style="1" customWidth="1"/>
    <col min="1540" max="1540" width="16" style="1" customWidth="1"/>
    <col min="1541" max="1541" width="19.140625" style="1" customWidth="1"/>
    <col min="1542" max="1542" width="13.5703125" style="1" customWidth="1"/>
    <col min="1543" max="1543" width="13.140625" style="1" customWidth="1"/>
    <col min="1544" max="1544" width="14.7109375" style="1" customWidth="1"/>
    <col min="1545" max="1545" width="15.28515625" style="1" bestFit="1" customWidth="1"/>
    <col min="1546" max="1792" width="11" style="1"/>
    <col min="1793" max="1793" width="4" style="1" customWidth="1"/>
    <col min="1794" max="1794" width="11" style="1"/>
    <col min="1795" max="1795" width="46" style="1" customWidth="1"/>
    <col min="1796" max="1796" width="16" style="1" customWidth="1"/>
    <col min="1797" max="1797" width="19.140625" style="1" customWidth="1"/>
    <col min="1798" max="1798" width="13.5703125" style="1" customWidth="1"/>
    <col min="1799" max="1799" width="13.140625" style="1" customWidth="1"/>
    <col min="1800" max="1800" width="14.7109375" style="1" customWidth="1"/>
    <col min="1801" max="1801" width="15.28515625" style="1" bestFit="1" customWidth="1"/>
    <col min="1802" max="2048" width="11" style="1"/>
    <col min="2049" max="2049" width="4" style="1" customWidth="1"/>
    <col min="2050" max="2050" width="11" style="1"/>
    <col min="2051" max="2051" width="46" style="1" customWidth="1"/>
    <col min="2052" max="2052" width="16" style="1" customWidth="1"/>
    <col min="2053" max="2053" width="19.140625" style="1" customWidth="1"/>
    <col min="2054" max="2054" width="13.5703125" style="1" customWidth="1"/>
    <col min="2055" max="2055" width="13.140625" style="1" customWidth="1"/>
    <col min="2056" max="2056" width="14.7109375" style="1" customWidth="1"/>
    <col min="2057" max="2057" width="15.28515625" style="1" bestFit="1" customWidth="1"/>
    <col min="2058" max="2304" width="11" style="1"/>
    <col min="2305" max="2305" width="4" style="1" customWidth="1"/>
    <col min="2306" max="2306" width="11" style="1"/>
    <col min="2307" max="2307" width="46" style="1" customWidth="1"/>
    <col min="2308" max="2308" width="16" style="1" customWidth="1"/>
    <col min="2309" max="2309" width="19.140625" style="1" customWidth="1"/>
    <col min="2310" max="2310" width="13.5703125" style="1" customWidth="1"/>
    <col min="2311" max="2311" width="13.140625" style="1" customWidth="1"/>
    <col min="2312" max="2312" width="14.7109375" style="1" customWidth="1"/>
    <col min="2313" max="2313" width="15.28515625" style="1" bestFit="1" customWidth="1"/>
    <col min="2314" max="2560" width="11" style="1"/>
    <col min="2561" max="2561" width="4" style="1" customWidth="1"/>
    <col min="2562" max="2562" width="11" style="1"/>
    <col min="2563" max="2563" width="46" style="1" customWidth="1"/>
    <col min="2564" max="2564" width="16" style="1" customWidth="1"/>
    <col min="2565" max="2565" width="19.140625" style="1" customWidth="1"/>
    <col min="2566" max="2566" width="13.5703125" style="1" customWidth="1"/>
    <col min="2567" max="2567" width="13.140625" style="1" customWidth="1"/>
    <col min="2568" max="2568" width="14.7109375" style="1" customWidth="1"/>
    <col min="2569" max="2569" width="15.28515625" style="1" bestFit="1" customWidth="1"/>
    <col min="2570" max="2816" width="11" style="1"/>
    <col min="2817" max="2817" width="4" style="1" customWidth="1"/>
    <col min="2818" max="2818" width="11" style="1"/>
    <col min="2819" max="2819" width="46" style="1" customWidth="1"/>
    <col min="2820" max="2820" width="16" style="1" customWidth="1"/>
    <col min="2821" max="2821" width="19.140625" style="1" customWidth="1"/>
    <col min="2822" max="2822" width="13.5703125" style="1" customWidth="1"/>
    <col min="2823" max="2823" width="13.140625" style="1" customWidth="1"/>
    <col min="2824" max="2824" width="14.7109375" style="1" customWidth="1"/>
    <col min="2825" max="2825" width="15.28515625" style="1" bestFit="1" customWidth="1"/>
    <col min="2826" max="3072" width="11" style="1"/>
    <col min="3073" max="3073" width="4" style="1" customWidth="1"/>
    <col min="3074" max="3074" width="11" style="1"/>
    <col min="3075" max="3075" width="46" style="1" customWidth="1"/>
    <col min="3076" max="3076" width="16" style="1" customWidth="1"/>
    <col min="3077" max="3077" width="19.140625" style="1" customWidth="1"/>
    <col min="3078" max="3078" width="13.5703125" style="1" customWidth="1"/>
    <col min="3079" max="3079" width="13.140625" style="1" customWidth="1"/>
    <col min="3080" max="3080" width="14.7109375" style="1" customWidth="1"/>
    <col min="3081" max="3081" width="15.28515625" style="1" bestFit="1" customWidth="1"/>
    <col min="3082" max="3328" width="11" style="1"/>
    <col min="3329" max="3329" width="4" style="1" customWidth="1"/>
    <col min="3330" max="3330" width="11" style="1"/>
    <col min="3331" max="3331" width="46" style="1" customWidth="1"/>
    <col min="3332" max="3332" width="16" style="1" customWidth="1"/>
    <col min="3333" max="3333" width="19.140625" style="1" customWidth="1"/>
    <col min="3334" max="3334" width="13.5703125" style="1" customWidth="1"/>
    <col min="3335" max="3335" width="13.140625" style="1" customWidth="1"/>
    <col min="3336" max="3336" width="14.7109375" style="1" customWidth="1"/>
    <col min="3337" max="3337" width="15.28515625" style="1" bestFit="1" customWidth="1"/>
    <col min="3338" max="3584" width="11" style="1"/>
    <col min="3585" max="3585" width="4" style="1" customWidth="1"/>
    <col min="3586" max="3586" width="11" style="1"/>
    <col min="3587" max="3587" width="46" style="1" customWidth="1"/>
    <col min="3588" max="3588" width="16" style="1" customWidth="1"/>
    <col min="3589" max="3589" width="19.140625" style="1" customWidth="1"/>
    <col min="3590" max="3590" width="13.5703125" style="1" customWidth="1"/>
    <col min="3591" max="3591" width="13.140625" style="1" customWidth="1"/>
    <col min="3592" max="3592" width="14.7109375" style="1" customWidth="1"/>
    <col min="3593" max="3593" width="15.28515625" style="1" bestFit="1" customWidth="1"/>
    <col min="3594" max="3840" width="11" style="1"/>
    <col min="3841" max="3841" width="4" style="1" customWidth="1"/>
    <col min="3842" max="3842" width="11" style="1"/>
    <col min="3843" max="3843" width="46" style="1" customWidth="1"/>
    <col min="3844" max="3844" width="16" style="1" customWidth="1"/>
    <col min="3845" max="3845" width="19.140625" style="1" customWidth="1"/>
    <col min="3846" max="3846" width="13.5703125" style="1" customWidth="1"/>
    <col min="3847" max="3847" width="13.140625" style="1" customWidth="1"/>
    <col min="3848" max="3848" width="14.7109375" style="1" customWidth="1"/>
    <col min="3849" max="3849" width="15.28515625" style="1" bestFit="1" customWidth="1"/>
    <col min="3850" max="4096" width="11" style="1"/>
    <col min="4097" max="4097" width="4" style="1" customWidth="1"/>
    <col min="4098" max="4098" width="11" style="1"/>
    <col min="4099" max="4099" width="46" style="1" customWidth="1"/>
    <col min="4100" max="4100" width="16" style="1" customWidth="1"/>
    <col min="4101" max="4101" width="19.140625" style="1" customWidth="1"/>
    <col min="4102" max="4102" width="13.5703125" style="1" customWidth="1"/>
    <col min="4103" max="4103" width="13.140625" style="1" customWidth="1"/>
    <col min="4104" max="4104" width="14.7109375" style="1" customWidth="1"/>
    <col min="4105" max="4105" width="15.28515625" style="1" bestFit="1" customWidth="1"/>
    <col min="4106" max="4352" width="11" style="1"/>
    <col min="4353" max="4353" width="4" style="1" customWidth="1"/>
    <col min="4354" max="4354" width="11" style="1"/>
    <col min="4355" max="4355" width="46" style="1" customWidth="1"/>
    <col min="4356" max="4356" width="16" style="1" customWidth="1"/>
    <col min="4357" max="4357" width="19.140625" style="1" customWidth="1"/>
    <col min="4358" max="4358" width="13.5703125" style="1" customWidth="1"/>
    <col min="4359" max="4359" width="13.140625" style="1" customWidth="1"/>
    <col min="4360" max="4360" width="14.7109375" style="1" customWidth="1"/>
    <col min="4361" max="4361" width="15.28515625" style="1" bestFit="1" customWidth="1"/>
    <col min="4362" max="4608" width="11" style="1"/>
    <col min="4609" max="4609" width="4" style="1" customWidth="1"/>
    <col min="4610" max="4610" width="11" style="1"/>
    <col min="4611" max="4611" width="46" style="1" customWidth="1"/>
    <col min="4612" max="4612" width="16" style="1" customWidth="1"/>
    <col min="4613" max="4613" width="19.140625" style="1" customWidth="1"/>
    <col min="4614" max="4614" width="13.5703125" style="1" customWidth="1"/>
    <col min="4615" max="4615" width="13.140625" style="1" customWidth="1"/>
    <col min="4616" max="4616" width="14.7109375" style="1" customWidth="1"/>
    <col min="4617" max="4617" width="15.28515625" style="1" bestFit="1" customWidth="1"/>
    <col min="4618" max="4864" width="11" style="1"/>
    <col min="4865" max="4865" width="4" style="1" customWidth="1"/>
    <col min="4866" max="4866" width="11" style="1"/>
    <col min="4867" max="4867" width="46" style="1" customWidth="1"/>
    <col min="4868" max="4868" width="16" style="1" customWidth="1"/>
    <col min="4869" max="4869" width="19.140625" style="1" customWidth="1"/>
    <col min="4870" max="4870" width="13.5703125" style="1" customWidth="1"/>
    <col min="4871" max="4871" width="13.140625" style="1" customWidth="1"/>
    <col min="4872" max="4872" width="14.7109375" style="1" customWidth="1"/>
    <col min="4873" max="4873" width="15.28515625" style="1" bestFit="1" customWidth="1"/>
    <col min="4874" max="5120" width="11" style="1"/>
    <col min="5121" max="5121" width="4" style="1" customWidth="1"/>
    <col min="5122" max="5122" width="11" style="1"/>
    <col min="5123" max="5123" width="46" style="1" customWidth="1"/>
    <col min="5124" max="5124" width="16" style="1" customWidth="1"/>
    <col min="5125" max="5125" width="19.140625" style="1" customWidth="1"/>
    <col min="5126" max="5126" width="13.5703125" style="1" customWidth="1"/>
    <col min="5127" max="5127" width="13.140625" style="1" customWidth="1"/>
    <col min="5128" max="5128" width="14.7109375" style="1" customWidth="1"/>
    <col min="5129" max="5129" width="15.28515625" style="1" bestFit="1" customWidth="1"/>
    <col min="5130" max="5376" width="11" style="1"/>
    <col min="5377" max="5377" width="4" style="1" customWidth="1"/>
    <col min="5378" max="5378" width="11" style="1"/>
    <col min="5379" max="5379" width="46" style="1" customWidth="1"/>
    <col min="5380" max="5380" width="16" style="1" customWidth="1"/>
    <col min="5381" max="5381" width="19.140625" style="1" customWidth="1"/>
    <col min="5382" max="5382" width="13.5703125" style="1" customWidth="1"/>
    <col min="5383" max="5383" width="13.140625" style="1" customWidth="1"/>
    <col min="5384" max="5384" width="14.7109375" style="1" customWidth="1"/>
    <col min="5385" max="5385" width="15.28515625" style="1" bestFit="1" customWidth="1"/>
    <col min="5386" max="5632" width="11" style="1"/>
    <col min="5633" max="5633" width="4" style="1" customWidth="1"/>
    <col min="5634" max="5634" width="11" style="1"/>
    <col min="5635" max="5635" width="46" style="1" customWidth="1"/>
    <col min="5636" max="5636" width="16" style="1" customWidth="1"/>
    <col min="5637" max="5637" width="19.140625" style="1" customWidth="1"/>
    <col min="5638" max="5638" width="13.5703125" style="1" customWidth="1"/>
    <col min="5639" max="5639" width="13.140625" style="1" customWidth="1"/>
    <col min="5640" max="5640" width="14.7109375" style="1" customWidth="1"/>
    <col min="5641" max="5641" width="15.28515625" style="1" bestFit="1" customWidth="1"/>
    <col min="5642" max="5888" width="11" style="1"/>
    <col min="5889" max="5889" width="4" style="1" customWidth="1"/>
    <col min="5890" max="5890" width="11" style="1"/>
    <col min="5891" max="5891" width="46" style="1" customWidth="1"/>
    <col min="5892" max="5892" width="16" style="1" customWidth="1"/>
    <col min="5893" max="5893" width="19.140625" style="1" customWidth="1"/>
    <col min="5894" max="5894" width="13.5703125" style="1" customWidth="1"/>
    <col min="5895" max="5895" width="13.140625" style="1" customWidth="1"/>
    <col min="5896" max="5896" width="14.7109375" style="1" customWidth="1"/>
    <col min="5897" max="5897" width="15.28515625" style="1" bestFit="1" customWidth="1"/>
    <col min="5898" max="6144" width="11" style="1"/>
    <col min="6145" max="6145" width="4" style="1" customWidth="1"/>
    <col min="6146" max="6146" width="11" style="1"/>
    <col min="6147" max="6147" width="46" style="1" customWidth="1"/>
    <col min="6148" max="6148" width="16" style="1" customWidth="1"/>
    <col min="6149" max="6149" width="19.140625" style="1" customWidth="1"/>
    <col min="6150" max="6150" width="13.5703125" style="1" customWidth="1"/>
    <col min="6151" max="6151" width="13.140625" style="1" customWidth="1"/>
    <col min="6152" max="6152" width="14.7109375" style="1" customWidth="1"/>
    <col min="6153" max="6153" width="15.28515625" style="1" bestFit="1" customWidth="1"/>
    <col min="6154" max="6400" width="11" style="1"/>
    <col min="6401" max="6401" width="4" style="1" customWidth="1"/>
    <col min="6402" max="6402" width="11" style="1"/>
    <col min="6403" max="6403" width="46" style="1" customWidth="1"/>
    <col min="6404" max="6404" width="16" style="1" customWidth="1"/>
    <col min="6405" max="6405" width="19.140625" style="1" customWidth="1"/>
    <col min="6406" max="6406" width="13.5703125" style="1" customWidth="1"/>
    <col min="6407" max="6407" width="13.140625" style="1" customWidth="1"/>
    <col min="6408" max="6408" width="14.7109375" style="1" customWidth="1"/>
    <col min="6409" max="6409" width="15.28515625" style="1" bestFit="1" customWidth="1"/>
    <col min="6410" max="6656" width="11" style="1"/>
    <col min="6657" max="6657" width="4" style="1" customWidth="1"/>
    <col min="6658" max="6658" width="11" style="1"/>
    <col min="6659" max="6659" width="46" style="1" customWidth="1"/>
    <col min="6660" max="6660" width="16" style="1" customWidth="1"/>
    <col min="6661" max="6661" width="19.140625" style="1" customWidth="1"/>
    <col min="6662" max="6662" width="13.5703125" style="1" customWidth="1"/>
    <col min="6663" max="6663" width="13.140625" style="1" customWidth="1"/>
    <col min="6664" max="6664" width="14.7109375" style="1" customWidth="1"/>
    <col min="6665" max="6665" width="15.28515625" style="1" bestFit="1" customWidth="1"/>
    <col min="6666" max="6912" width="11" style="1"/>
    <col min="6913" max="6913" width="4" style="1" customWidth="1"/>
    <col min="6914" max="6914" width="11" style="1"/>
    <col min="6915" max="6915" width="46" style="1" customWidth="1"/>
    <col min="6916" max="6916" width="16" style="1" customWidth="1"/>
    <col min="6917" max="6917" width="19.140625" style="1" customWidth="1"/>
    <col min="6918" max="6918" width="13.5703125" style="1" customWidth="1"/>
    <col min="6919" max="6919" width="13.140625" style="1" customWidth="1"/>
    <col min="6920" max="6920" width="14.7109375" style="1" customWidth="1"/>
    <col min="6921" max="6921" width="15.28515625" style="1" bestFit="1" customWidth="1"/>
    <col min="6922" max="7168" width="11" style="1"/>
    <col min="7169" max="7169" width="4" style="1" customWidth="1"/>
    <col min="7170" max="7170" width="11" style="1"/>
    <col min="7171" max="7171" width="46" style="1" customWidth="1"/>
    <col min="7172" max="7172" width="16" style="1" customWidth="1"/>
    <col min="7173" max="7173" width="19.140625" style="1" customWidth="1"/>
    <col min="7174" max="7174" width="13.5703125" style="1" customWidth="1"/>
    <col min="7175" max="7175" width="13.140625" style="1" customWidth="1"/>
    <col min="7176" max="7176" width="14.7109375" style="1" customWidth="1"/>
    <col min="7177" max="7177" width="15.28515625" style="1" bestFit="1" customWidth="1"/>
    <col min="7178" max="7424" width="11" style="1"/>
    <col min="7425" max="7425" width="4" style="1" customWidth="1"/>
    <col min="7426" max="7426" width="11" style="1"/>
    <col min="7427" max="7427" width="46" style="1" customWidth="1"/>
    <col min="7428" max="7428" width="16" style="1" customWidth="1"/>
    <col min="7429" max="7429" width="19.140625" style="1" customWidth="1"/>
    <col min="7430" max="7430" width="13.5703125" style="1" customWidth="1"/>
    <col min="7431" max="7431" width="13.140625" style="1" customWidth="1"/>
    <col min="7432" max="7432" width="14.7109375" style="1" customWidth="1"/>
    <col min="7433" max="7433" width="15.28515625" style="1" bestFit="1" customWidth="1"/>
    <col min="7434" max="7680" width="11" style="1"/>
    <col min="7681" max="7681" width="4" style="1" customWidth="1"/>
    <col min="7682" max="7682" width="11" style="1"/>
    <col min="7683" max="7683" width="46" style="1" customWidth="1"/>
    <col min="7684" max="7684" width="16" style="1" customWidth="1"/>
    <col min="7685" max="7685" width="19.140625" style="1" customWidth="1"/>
    <col min="7686" max="7686" width="13.5703125" style="1" customWidth="1"/>
    <col min="7687" max="7687" width="13.140625" style="1" customWidth="1"/>
    <col min="7688" max="7688" width="14.7109375" style="1" customWidth="1"/>
    <col min="7689" max="7689" width="15.28515625" style="1" bestFit="1" customWidth="1"/>
    <col min="7690" max="7936" width="11" style="1"/>
    <col min="7937" max="7937" width="4" style="1" customWidth="1"/>
    <col min="7938" max="7938" width="11" style="1"/>
    <col min="7939" max="7939" width="46" style="1" customWidth="1"/>
    <col min="7940" max="7940" width="16" style="1" customWidth="1"/>
    <col min="7941" max="7941" width="19.140625" style="1" customWidth="1"/>
    <col min="7942" max="7942" width="13.5703125" style="1" customWidth="1"/>
    <col min="7943" max="7943" width="13.140625" style="1" customWidth="1"/>
    <col min="7944" max="7944" width="14.7109375" style="1" customWidth="1"/>
    <col min="7945" max="7945" width="15.28515625" style="1" bestFit="1" customWidth="1"/>
    <col min="7946" max="8192" width="11" style="1"/>
    <col min="8193" max="8193" width="4" style="1" customWidth="1"/>
    <col min="8194" max="8194" width="11" style="1"/>
    <col min="8195" max="8195" width="46" style="1" customWidth="1"/>
    <col min="8196" max="8196" width="16" style="1" customWidth="1"/>
    <col min="8197" max="8197" width="19.140625" style="1" customWidth="1"/>
    <col min="8198" max="8198" width="13.5703125" style="1" customWidth="1"/>
    <col min="8199" max="8199" width="13.140625" style="1" customWidth="1"/>
    <col min="8200" max="8200" width="14.7109375" style="1" customWidth="1"/>
    <col min="8201" max="8201" width="15.28515625" style="1" bestFit="1" customWidth="1"/>
    <col min="8202" max="8448" width="11" style="1"/>
    <col min="8449" max="8449" width="4" style="1" customWidth="1"/>
    <col min="8450" max="8450" width="11" style="1"/>
    <col min="8451" max="8451" width="46" style="1" customWidth="1"/>
    <col min="8452" max="8452" width="16" style="1" customWidth="1"/>
    <col min="8453" max="8453" width="19.140625" style="1" customWidth="1"/>
    <col min="8454" max="8454" width="13.5703125" style="1" customWidth="1"/>
    <col min="8455" max="8455" width="13.140625" style="1" customWidth="1"/>
    <col min="8456" max="8456" width="14.7109375" style="1" customWidth="1"/>
    <col min="8457" max="8457" width="15.28515625" style="1" bestFit="1" customWidth="1"/>
    <col min="8458" max="8704" width="11" style="1"/>
    <col min="8705" max="8705" width="4" style="1" customWidth="1"/>
    <col min="8706" max="8706" width="11" style="1"/>
    <col min="8707" max="8707" width="46" style="1" customWidth="1"/>
    <col min="8708" max="8708" width="16" style="1" customWidth="1"/>
    <col min="8709" max="8709" width="19.140625" style="1" customWidth="1"/>
    <col min="8710" max="8710" width="13.5703125" style="1" customWidth="1"/>
    <col min="8711" max="8711" width="13.140625" style="1" customWidth="1"/>
    <col min="8712" max="8712" width="14.7109375" style="1" customWidth="1"/>
    <col min="8713" max="8713" width="15.28515625" style="1" bestFit="1" customWidth="1"/>
    <col min="8714" max="8960" width="11" style="1"/>
    <col min="8961" max="8961" width="4" style="1" customWidth="1"/>
    <col min="8962" max="8962" width="11" style="1"/>
    <col min="8963" max="8963" width="46" style="1" customWidth="1"/>
    <col min="8964" max="8964" width="16" style="1" customWidth="1"/>
    <col min="8965" max="8965" width="19.140625" style="1" customWidth="1"/>
    <col min="8966" max="8966" width="13.5703125" style="1" customWidth="1"/>
    <col min="8967" max="8967" width="13.140625" style="1" customWidth="1"/>
    <col min="8968" max="8968" width="14.7109375" style="1" customWidth="1"/>
    <col min="8969" max="8969" width="15.28515625" style="1" bestFit="1" customWidth="1"/>
    <col min="8970" max="9216" width="11" style="1"/>
    <col min="9217" max="9217" width="4" style="1" customWidth="1"/>
    <col min="9218" max="9218" width="11" style="1"/>
    <col min="9219" max="9219" width="46" style="1" customWidth="1"/>
    <col min="9220" max="9220" width="16" style="1" customWidth="1"/>
    <col min="9221" max="9221" width="19.140625" style="1" customWidth="1"/>
    <col min="9222" max="9222" width="13.5703125" style="1" customWidth="1"/>
    <col min="9223" max="9223" width="13.140625" style="1" customWidth="1"/>
    <col min="9224" max="9224" width="14.7109375" style="1" customWidth="1"/>
    <col min="9225" max="9225" width="15.28515625" style="1" bestFit="1" customWidth="1"/>
    <col min="9226" max="9472" width="11" style="1"/>
    <col min="9473" max="9473" width="4" style="1" customWidth="1"/>
    <col min="9474" max="9474" width="11" style="1"/>
    <col min="9475" max="9475" width="46" style="1" customWidth="1"/>
    <col min="9476" max="9476" width="16" style="1" customWidth="1"/>
    <col min="9477" max="9477" width="19.140625" style="1" customWidth="1"/>
    <col min="9478" max="9478" width="13.5703125" style="1" customWidth="1"/>
    <col min="9479" max="9479" width="13.140625" style="1" customWidth="1"/>
    <col min="9480" max="9480" width="14.7109375" style="1" customWidth="1"/>
    <col min="9481" max="9481" width="15.28515625" style="1" bestFit="1" customWidth="1"/>
    <col min="9482" max="9728" width="11" style="1"/>
    <col min="9729" max="9729" width="4" style="1" customWidth="1"/>
    <col min="9730" max="9730" width="11" style="1"/>
    <col min="9731" max="9731" width="46" style="1" customWidth="1"/>
    <col min="9732" max="9732" width="16" style="1" customWidth="1"/>
    <col min="9733" max="9733" width="19.140625" style="1" customWidth="1"/>
    <col min="9734" max="9734" width="13.5703125" style="1" customWidth="1"/>
    <col min="9735" max="9735" width="13.140625" style="1" customWidth="1"/>
    <col min="9736" max="9736" width="14.7109375" style="1" customWidth="1"/>
    <col min="9737" max="9737" width="15.28515625" style="1" bestFit="1" customWidth="1"/>
    <col min="9738" max="9984" width="11" style="1"/>
    <col min="9985" max="9985" width="4" style="1" customWidth="1"/>
    <col min="9986" max="9986" width="11" style="1"/>
    <col min="9987" max="9987" width="46" style="1" customWidth="1"/>
    <col min="9988" max="9988" width="16" style="1" customWidth="1"/>
    <col min="9989" max="9989" width="19.140625" style="1" customWidth="1"/>
    <col min="9990" max="9990" width="13.5703125" style="1" customWidth="1"/>
    <col min="9991" max="9991" width="13.140625" style="1" customWidth="1"/>
    <col min="9992" max="9992" width="14.7109375" style="1" customWidth="1"/>
    <col min="9993" max="9993" width="15.28515625" style="1" bestFit="1" customWidth="1"/>
    <col min="9994" max="10240" width="11" style="1"/>
    <col min="10241" max="10241" width="4" style="1" customWidth="1"/>
    <col min="10242" max="10242" width="11" style="1"/>
    <col min="10243" max="10243" width="46" style="1" customWidth="1"/>
    <col min="10244" max="10244" width="16" style="1" customWidth="1"/>
    <col min="10245" max="10245" width="19.140625" style="1" customWidth="1"/>
    <col min="10246" max="10246" width="13.5703125" style="1" customWidth="1"/>
    <col min="10247" max="10247" width="13.140625" style="1" customWidth="1"/>
    <col min="10248" max="10248" width="14.7109375" style="1" customWidth="1"/>
    <col min="10249" max="10249" width="15.28515625" style="1" bestFit="1" customWidth="1"/>
    <col min="10250" max="10496" width="11" style="1"/>
    <col min="10497" max="10497" width="4" style="1" customWidth="1"/>
    <col min="10498" max="10498" width="11" style="1"/>
    <col min="10499" max="10499" width="46" style="1" customWidth="1"/>
    <col min="10500" max="10500" width="16" style="1" customWidth="1"/>
    <col min="10501" max="10501" width="19.140625" style="1" customWidth="1"/>
    <col min="10502" max="10502" width="13.5703125" style="1" customWidth="1"/>
    <col min="10503" max="10503" width="13.140625" style="1" customWidth="1"/>
    <col min="10504" max="10504" width="14.7109375" style="1" customWidth="1"/>
    <col min="10505" max="10505" width="15.28515625" style="1" bestFit="1" customWidth="1"/>
    <col min="10506" max="10752" width="11" style="1"/>
    <col min="10753" max="10753" width="4" style="1" customWidth="1"/>
    <col min="10754" max="10754" width="11" style="1"/>
    <col min="10755" max="10755" width="46" style="1" customWidth="1"/>
    <col min="10756" max="10756" width="16" style="1" customWidth="1"/>
    <col min="10757" max="10757" width="19.140625" style="1" customWidth="1"/>
    <col min="10758" max="10758" width="13.5703125" style="1" customWidth="1"/>
    <col min="10759" max="10759" width="13.140625" style="1" customWidth="1"/>
    <col min="10760" max="10760" width="14.7109375" style="1" customWidth="1"/>
    <col min="10761" max="10761" width="15.28515625" style="1" bestFit="1" customWidth="1"/>
    <col min="10762" max="11008" width="11" style="1"/>
    <col min="11009" max="11009" width="4" style="1" customWidth="1"/>
    <col min="11010" max="11010" width="11" style="1"/>
    <col min="11011" max="11011" width="46" style="1" customWidth="1"/>
    <col min="11012" max="11012" width="16" style="1" customWidth="1"/>
    <col min="11013" max="11013" width="19.140625" style="1" customWidth="1"/>
    <col min="11014" max="11014" width="13.5703125" style="1" customWidth="1"/>
    <col min="11015" max="11015" width="13.140625" style="1" customWidth="1"/>
    <col min="11016" max="11016" width="14.7109375" style="1" customWidth="1"/>
    <col min="11017" max="11017" width="15.28515625" style="1" bestFit="1" customWidth="1"/>
    <col min="11018" max="11264" width="11" style="1"/>
    <col min="11265" max="11265" width="4" style="1" customWidth="1"/>
    <col min="11266" max="11266" width="11" style="1"/>
    <col min="11267" max="11267" width="46" style="1" customWidth="1"/>
    <col min="11268" max="11268" width="16" style="1" customWidth="1"/>
    <col min="11269" max="11269" width="19.140625" style="1" customWidth="1"/>
    <col min="11270" max="11270" width="13.5703125" style="1" customWidth="1"/>
    <col min="11271" max="11271" width="13.140625" style="1" customWidth="1"/>
    <col min="11272" max="11272" width="14.7109375" style="1" customWidth="1"/>
    <col min="11273" max="11273" width="15.28515625" style="1" bestFit="1" customWidth="1"/>
    <col min="11274" max="11520" width="11" style="1"/>
    <col min="11521" max="11521" width="4" style="1" customWidth="1"/>
    <col min="11522" max="11522" width="11" style="1"/>
    <col min="11523" max="11523" width="46" style="1" customWidth="1"/>
    <col min="11524" max="11524" width="16" style="1" customWidth="1"/>
    <col min="11525" max="11525" width="19.140625" style="1" customWidth="1"/>
    <col min="11526" max="11526" width="13.5703125" style="1" customWidth="1"/>
    <col min="11527" max="11527" width="13.140625" style="1" customWidth="1"/>
    <col min="11528" max="11528" width="14.7109375" style="1" customWidth="1"/>
    <col min="11529" max="11529" width="15.28515625" style="1" bestFit="1" customWidth="1"/>
    <col min="11530" max="11776" width="11" style="1"/>
    <col min="11777" max="11777" width="4" style="1" customWidth="1"/>
    <col min="11778" max="11778" width="11" style="1"/>
    <col min="11779" max="11779" width="46" style="1" customWidth="1"/>
    <col min="11780" max="11780" width="16" style="1" customWidth="1"/>
    <col min="11781" max="11781" width="19.140625" style="1" customWidth="1"/>
    <col min="11782" max="11782" width="13.5703125" style="1" customWidth="1"/>
    <col min="11783" max="11783" width="13.140625" style="1" customWidth="1"/>
    <col min="11784" max="11784" width="14.7109375" style="1" customWidth="1"/>
    <col min="11785" max="11785" width="15.28515625" style="1" bestFit="1" customWidth="1"/>
    <col min="11786" max="12032" width="11" style="1"/>
    <col min="12033" max="12033" width="4" style="1" customWidth="1"/>
    <col min="12034" max="12034" width="11" style="1"/>
    <col min="12035" max="12035" width="46" style="1" customWidth="1"/>
    <col min="12036" max="12036" width="16" style="1" customWidth="1"/>
    <col min="12037" max="12037" width="19.140625" style="1" customWidth="1"/>
    <col min="12038" max="12038" width="13.5703125" style="1" customWidth="1"/>
    <col min="12039" max="12039" width="13.140625" style="1" customWidth="1"/>
    <col min="12040" max="12040" width="14.7109375" style="1" customWidth="1"/>
    <col min="12041" max="12041" width="15.28515625" style="1" bestFit="1" customWidth="1"/>
    <col min="12042" max="12288" width="11" style="1"/>
    <col min="12289" max="12289" width="4" style="1" customWidth="1"/>
    <col min="12290" max="12290" width="11" style="1"/>
    <col min="12291" max="12291" width="46" style="1" customWidth="1"/>
    <col min="12292" max="12292" width="16" style="1" customWidth="1"/>
    <col min="12293" max="12293" width="19.140625" style="1" customWidth="1"/>
    <col min="12294" max="12294" width="13.5703125" style="1" customWidth="1"/>
    <col min="12295" max="12295" width="13.140625" style="1" customWidth="1"/>
    <col min="12296" max="12296" width="14.7109375" style="1" customWidth="1"/>
    <col min="12297" max="12297" width="15.28515625" style="1" bestFit="1" customWidth="1"/>
    <col min="12298" max="12544" width="11" style="1"/>
    <col min="12545" max="12545" width="4" style="1" customWidth="1"/>
    <col min="12546" max="12546" width="11" style="1"/>
    <col min="12547" max="12547" width="46" style="1" customWidth="1"/>
    <col min="12548" max="12548" width="16" style="1" customWidth="1"/>
    <col min="12549" max="12549" width="19.140625" style="1" customWidth="1"/>
    <col min="12550" max="12550" width="13.5703125" style="1" customWidth="1"/>
    <col min="12551" max="12551" width="13.140625" style="1" customWidth="1"/>
    <col min="12552" max="12552" width="14.7109375" style="1" customWidth="1"/>
    <col min="12553" max="12553" width="15.28515625" style="1" bestFit="1" customWidth="1"/>
    <col min="12554" max="12800" width="11" style="1"/>
    <col min="12801" max="12801" width="4" style="1" customWidth="1"/>
    <col min="12802" max="12802" width="11" style="1"/>
    <col min="12803" max="12803" width="46" style="1" customWidth="1"/>
    <col min="12804" max="12804" width="16" style="1" customWidth="1"/>
    <col min="12805" max="12805" width="19.140625" style="1" customWidth="1"/>
    <col min="12806" max="12806" width="13.5703125" style="1" customWidth="1"/>
    <col min="12807" max="12807" width="13.140625" style="1" customWidth="1"/>
    <col min="12808" max="12808" width="14.7109375" style="1" customWidth="1"/>
    <col min="12809" max="12809" width="15.28515625" style="1" bestFit="1" customWidth="1"/>
    <col min="12810" max="13056" width="11" style="1"/>
    <col min="13057" max="13057" width="4" style="1" customWidth="1"/>
    <col min="13058" max="13058" width="11" style="1"/>
    <col min="13059" max="13059" width="46" style="1" customWidth="1"/>
    <col min="13060" max="13060" width="16" style="1" customWidth="1"/>
    <col min="13061" max="13061" width="19.140625" style="1" customWidth="1"/>
    <col min="13062" max="13062" width="13.5703125" style="1" customWidth="1"/>
    <col min="13063" max="13063" width="13.140625" style="1" customWidth="1"/>
    <col min="13064" max="13064" width="14.7109375" style="1" customWidth="1"/>
    <col min="13065" max="13065" width="15.28515625" style="1" bestFit="1" customWidth="1"/>
    <col min="13066" max="13312" width="11" style="1"/>
    <col min="13313" max="13313" width="4" style="1" customWidth="1"/>
    <col min="13314" max="13314" width="11" style="1"/>
    <col min="13315" max="13315" width="46" style="1" customWidth="1"/>
    <col min="13316" max="13316" width="16" style="1" customWidth="1"/>
    <col min="13317" max="13317" width="19.140625" style="1" customWidth="1"/>
    <col min="13318" max="13318" width="13.5703125" style="1" customWidth="1"/>
    <col min="13319" max="13319" width="13.140625" style="1" customWidth="1"/>
    <col min="13320" max="13320" width="14.7109375" style="1" customWidth="1"/>
    <col min="13321" max="13321" width="15.28515625" style="1" bestFit="1" customWidth="1"/>
    <col min="13322" max="13568" width="11" style="1"/>
    <col min="13569" max="13569" width="4" style="1" customWidth="1"/>
    <col min="13570" max="13570" width="11" style="1"/>
    <col min="13571" max="13571" width="46" style="1" customWidth="1"/>
    <col min="13572" max="13572" width="16" style="1" customWidth="1"/>
    <col min="13573" max="13573" width="19.140625" style="1" customWidth="1"/>
    <col min="13574" max="13574" width="13.5703125" style="1" customWidth="1"/>
    <col min="13575" max="13575" width="13.140625" style="1" customWidth="1"/>
    <col min="13576" max="13576" width="14.7109375" style="1" customWidth="1"/>
    <col min="13577" max="13577" width="15.28515625" style="1" bestFit="1" customWidth="1"/>
    <col min="13578" max="13824" width="11" style="1"/>
    <col min="13825" max="13825" width="4" style="1" customWidth="1"/>
    <col min="13826" max="13826" width="11" style="1"/>
    <col min="13827" max="13827" width="46" style="1" customWidth="1"/>
    <col min="13828" max="13828" width="16" style="1" customWidth="1"/>
    <col min="13829" max="13829" width="19.140625" style="1" customWidth="1"/>
    <col min="13830" max="13830" width="13.5703125" style="1" customWidth="1"/>
    <col min="13831" max="13831" width="13.140625" style="1" customWidth="1"/>
    <col min="13832" max="13832" width="14.7109375" style="1" customWidth="1"/>
    <col min="13833" max="13833" width="15.28515625" style="1" bestFit="1" customWidth="1"/>
    <col min="13834" max="14080" width="11" style="1"/>
    <col min="14081" max="14081" width="4" style="1" customWidth="1"/>
    <col min="14082" max="14082" width="11" style="1"/>
    <col min="14083" max="14083" width="46" style="1" customWidth="1"/>
    <col min="14084" max="14084" width="16" style="1" customWidth="1"/>
    <col min="14085" max="14085" width="19.140625" style="1" customWidth="1"/>
    <col min="14086" max="14086" width="13.5703125" style="1" customWidth="1"/>
    <col min="14087" max="14087" width="13.140625" style="1" customWidth="1"/>
    <col min="14088" max="14088" width="14.7109375" style="1" customWidth="1"/>
    <col min="14089" max="14089" width="15.28515625" style="1" bestFit="1" customWidth="1"/>
    <col min="14090" max="14336" width="11" style="1"/>
    <col min="14337" max="14337" width="4" style="1" customWidth="1"/>
    <col min="14338" max="14338" width="11" style="1"/>
    <col min="14339" max="14339" width="46" style="1" customWidth="1"/>
    <col min="14340" max="14340" width="16" style="1" customWidth="1"/>
    <col min="14341" max="14341" width="19.140625" style="1" customWidth="1"/>
    <col min="14342" max="14342" width="13.5703125" style="1" customWidth="1"/>
    <col min="14343" max="14343" width="13.140625" style="1" customWidth="1"/>
    <col min="14344" max="14344" width="14.7109375" style="1" customWidth="1"/>
    <col min="14345" max="14345" width="15.28515625" style="1" bestFit="1" customWidth="1"/>
    <col min="14346" max="14592" width="11" style="1"/>
    <col min="14593" max="14593" width="4" style="1" customWidth="1"/>
    <col min="14594" max="14594" width="11" style="1"/>
    <col min="14595" max="14595" width="46" style="1" customWidth="1"/>
    <col min="14596" max="14596" width="16" style="1" customWidth="1"/>
    <col min="14597" max="14597" width="19.140625" style="1" customWidth="1"/>
    <col min="14598" max="14598" width="13.5703125" style="1" customWidth="1"/>
    <col min="14599" max="14599" width="13.140625" style="1" customWidth="1"/>
    <col min="14600" max="14600" width="14.7109375" style="1" customWidth="1"/>
    <col min="14601" max="14601" width="15.28515625" style="1" bestFit="1" customWidth="1"/>
    <col min="14602" max="14848" width="11" style="1"/>
    <col min="14849" max="14849" width="4" style="1" customWidth="1"/>
    <col min="14850" max="14850" width="11" style="1"/>
    <col min="14851" max="14851" width="46" style="1" customWidth="1"/>
    <col min="14852" max="14852" width="16" style="1" customWidth="1"/>
    <col min="14853" max="14853" width="19.140625" style="1" customWidth="1"/>
    <col min="14854" max="14854" width="13.5703125" style="1" customWidth="1"/>
    <col min="14855" max="14855" width="13.140625" style="1" customWidth="1"/>
    <col min="14856" max="14856" width="14.7109375" style="1" customWidth="1"/>
    <col min="14857" max="14857" width="15.28515625" style="1" bestFit="1" customWidth="1"/>
    <col min="14858" max="15104" width="11" style="1"/>
    <col min="15105" max="15105" width="4" style="1" customWidth="1"/>
    <col min="15106" max="15106" width="11" style="1"/>
    <col min="15107" max="15107" width="46" style="1" customWidth="1"/>
    <col min="15108" max="15108" width="16" style="1" customWidth="1"/>
    <col min="15109" max="15109" width="19.140625" style="1" customWidth="1"/>
    <col min="15110" max="15110" width="13.5703125" style="1" customWidth="1"/>
    <col min="15111" max="15111" width="13.140625" style="1" customWidth="1"/>
    <col min="15112" max="15112" width="14.7109375" style="1" customWidth="1"/>
    <col min="15113" max="15113" width="15.28515625" style="1" bestFit="1" customWidth="1"/>
    <col min="15114" max="15360" width="11" style="1"/>
    <col min="15361" max="15361" width="4" style="1" customWidth="1"/>
    <col min="15362" max="15362" width="11" style="1"/>
    <col min="15363" max="15363" width="46" style="1" customWidth="1"/>
    <col min="15364" max="15364" width="16" style="1" customWidth="1"/>
    <col min="15365" max="15365" width="19.140625" style="1" customWidth="1"/>
    <col min="15366" max="15366" width="13.5703125" style="1" customWidth="1"/>
    <col min="15367" max="15367" width="13.140625" style="1" customWidth="1"/>
    <col min="15368" max="15368" width="14.7109375" style="1" customWidth="1"/>
    <col min="15369" max="15369" width="15.28515625" style="1" bestFit="1" customWidth="1"/>
    <col min="15370" max="15616" width="11" style="1"/>
    <col min="15617" max="15617" width="4" style="1" customWidth="1"/>
    <col min="15618" max="15618" width="11" style="1"/>
    <col min="15619" max="15619" width="46" style="1" customWidth="1"/>
    <col min="15620" max="15620" width="16" style="1" customWidth="1"/>
    <col min="15621" max="15621" width="19.140625" style="1" customWidth="1"/>
    <col min="15622" max="15622" width="13.5703125" style="1" customWidth="1"/>
    <col min="15623" max="15623" width="13.140625" style="1" customWidth="1"/>
    <col min="15624" max="15624" width="14.7109375" style="1" customWidth="1"/>
    <col min="15625" max="15625" width="15.28515625" style="1" bestFit="1" customWidth="1"/>
    <col min="15626" max="15872" width="11" style="1"/>
    <col min="15873" max="15873" width="4" style="1" customWidth="1"/>
    <col min="15874" max="15874" width="11" style="1"/>
    <col min="15875" max="15875" width="46" style="1" customWidth="1"/>
    <col min="15876" max="15876" width="16" style="1" customWidth="1"/>
    <col min="15877" max="15877" width="19.140625" style="1" customWidth="1"/>
    <col min="15878" max="15878" width="13.5703125" style="1" customWidth="1"/>
    <col min="15879" max="15879" width="13.140625" style="1" customWidth="1"/>
    <col min="15880" max="15880" width="14.7109375" style="1" customWidth="1"/>
    <col min="15881" max="15881" width="15.28515625" style="1" bestFit="1" customWidth="1"/>
    <col min="15882" max="16128" width="11" style="1"/>
    <col min="16129" max="16129" width="4" style="1" customWidth="1"/>
    <col min="16130" max="16130" width="11" style="1"/>
    <col min="16131" max="16131" width="46" style="1" customWidth="1"/>
    <col min="16132" max="16132" width="16" style="1" customWidth="1"/>
    <col min="16133" max="16133" width="19.140625" style="1" customWidth="1"/>
    <col min="16134" max="16134" width="13.5703125" style="1" customWidth="1"/>
    <col min="16135" max="16135" width="13.140625" style="1" customWidth="1"/>
    <col min="16136" max="16136" width="14.7109375" style="1" customWidth="1"/>
    <col min="16137" max="16137" width="15.28515625" style="1" bestFit="1" customWidth="1"/>
    <col min="16138" max="16384" width="11" style="1"/>
  </cols>
  <sheetData>
    <row r="1" spans="2:9" ht="13.5" thickBot="1" x14ac:dyDescent="0.25"/>
    <row r="2" spans="2:9" x14ac:dyDescent="0.2">
      <c r="B2" s="2" t="s">
        <v>0</v>
      </c>
      <c r="C2" s="3"/>
      <c r="D2" s="3"/>
      <c r="E2" s="3"/>
      <c r="F2" s="3"/>
      <c r="G2" s="3"/>
      <c r="H2" s="3"/>
      <c r="I2" s="4"/>
    </row>
    <row r="3" spans="2:9" x14ac:dyDescent="0.2">
      <c r="B3" s="5" t="s">
        <v>1</v>
      </c>
      <c r="C3" s="6"/>
      <c r="D3" s="6"/>
      <c r="E3" s="6"/>
      <c r="F3" s="6"/>
      <c r="G3" s="6"/>
      <c r="H3" s="6"/>
      <c r="I3" s="7"/>
    </row>
    <row r="4" spans="2:9" x14ac:dyDescent="0.2">
      <c r="B4" s="5" t="s">
        <v>2</v>
      </c>
      <c r="C4" s="6"/>
      <c r="D4" s="6"/>
      <c r="E4" s="6"/>
      <c r="F4" s="6"/>
      <c r="G4" s="6"/>
      <c r="H4" s="6"/>
      <c r="I4" s="7"/>
    </row>
    <row r="5" spans="2:9" x14ac:dyDescent="0.2">
      <c r="B5" s="5" t="s">
        <v>3</v>
      </c>
      <c r="C5" s="6"/>
      <c r="D5" s="6"/>
      <c r="E5" s="6"/>
      <c r="F5" s="6"/>
      <c r="G5" s="6"/>
      <c r="H5" s="6"/>
      <c r="I5" s="7"/>
    </row>
    <row r="6" spans="2:9" ht="13.5" thickBot="1" x14ac:dyDescent="0.25">
      <c r="B6" s="8" t="s">
        <v>4</v>
      </c>
      <c r="C6" s="9"/>
      <c r="D6" s="9"/>
      <c r="E6" s="9"/>
      <c r="F6" s="9"/>
      <c r="G6" s="9"/>
      <c r="H6" s="9"/>
      <c r="I6" s="10"/>
    </row>
    <row r="7" spans="2:9" x14ac:dyDescent="0.2">
      <c r="B7" s="2" t="s">
        <v>5</v>
      </c>
      <c r="C7" s="11"/>
      <c r="D7" s="2" t="s">
        <v>6</v>
      </c>
      <c r="E7" s="3"/>
      <c r="F7" s="3"/>
      <c r="G7" s="3"/>
      <c r="H7" s="11"/>
      <c r="I7" s="12" t="s">
        <v>7</v>
      </c>
    </row>
    <row r="8" spans="2:9" ht="13.5" thickBot="1" x14ac:dyDescent="0.25">
      <c r="B8" s="5"/>
      <c r="C8" s="13"/>
      <c r="D8" s="8"/>
      <c r="E8" s="9"/>
      <c r="F8" s="9"/>
      <c r="G8" s="9"/>
      <c r="H8" s="14"/>
      <c r="I8" s="15"/>
    </row>
    <row r="9" spans="2:9" ht="26.25" thickBot="1" x14ac:dyDescent="0.25">
      <c r="B9" s="8"/>
      <c r="C9" s="14"/>
      <c r="D9" s="16" t="s">
        <v>8</v>
      </c>
      <c r="E9" s="17" t="s">
        <v>9</v>
      </c>
      <c r="F9" s="16" t="s">
        <v>10</v>
      </c>
      <c r="G9" s="16" t="s">
        <v>11</v>
      </c>
      <c r="H9" s="16" t="s">
        <v>12</v>
      </c>
      <c r="I9" s="18"/>
    </row>
    <row r="10" spans="2:9" x14ac:dyDescent="0.2">
      <c r="B10" s="19" t="s">
        <v>13</v>
      </c>
      <c r="C10" s="20"/>
      <c r="D10" s="21">
        <f t="shared" ref="D10:I10" si="0">D11+D19+D29+D39+D49+D59+D72+D76+D63</f>
        <v>143900276</v>
      </c>
      <c r="E10" s="21">
        <f t="shared" si="0"/>
        <v>4723287.16</v>
      </c>
      <c r="F10" s="21">
        <f t="shared" si="0"/>
        <v>148623563.16000003</v>
      </c>
      <c r="G10" s="21">
        <f t="shared" si="0"/>
        <v>148524411.10000002</v>
      </c>
      <c r="H10" s="21">
        <f t="shared" si="0"/>
        <v>143340132.97</v>
      </c>
      <c r="I10" s="21">
        <f t="shared" si="0"/>
        <v>99152.060000000463</v>
      </c>
    </row>
    <row r="11" spans="2:9" x14ac:dyDescent="0.2">
      <c r="B11" s="22" t="s">
        <v>14</v>
      </c>
      <c r="C11" s="23"/>
      <c r="D11" s="24">
        <f t="shared" ref="D11:I11" si="1">SUM(D12:D18)</f>
        <v>86201483</v>
      </c>
      <c r="E11" s="24">
        <f t="shared" si="1"/>
        <v>341178.9500000003</v>
      </c>
      <c r="F11" s="24">
        <f t="shared" si="1"/>
        <v>86542661.950000003</v>
      </c>
      <c r="G11" s="24">
        <v>86542651.950000003</v>
      </c>
      <c r="H11" s="24">
        <v>85766651.950000003</v>
      </c>
      <c r="I11" s="24">
        <f t="shared" si="1"/>
        <v>10</v>
      </c>
    </row>
    <row r="12" spans="2:9" x14ac:dyDescent="0.2">
      <c r="B12" s="25" t="s">
        <v>15</v>
      </c>
      <c r="C12" s="26"/>
      <c r="D12" s="24">
        <v>62557353</v>
      </c>
      <c r="E12" s="27">
        <v>856351.06</v>
      </c>
      <c r="F12" s="27">
        <v>63413704.060000002</v>
      </c>
      <c r="G12" s="27">
        <v>63413704.060000002</v>
      </c>
      <c r="H12" s="27">
        <v>63413704.060000002</v>
      </c>
      <c r="I12" s="27">
        <f>F12-G12</f>
        <v>0</v>
      </c>
    </row>
    <row r="13" spans="2:9" x14ac:dyDescent="0.2">
      <c r="B13" s="25" t="s">
        <v>16</v>
      </c>
      <c r="C13" s="26"/>
      <c r="D13" s="24">
        <v>0</v>
      </c>
      <c r="E13" s="27"/>
      <c r="F13" s="27">
        <v>0</v>
      </c>
      <c r="G13" s="27"/>
      <c r="H13" s="27"/>
      <c r="I13" s="27">
        <f t="shared" ref="I13:I18" si="2">F13-G13</f>
        <v>0</v>
      </c>
    </row>
    <row r="14" spans="2:9" x14ac:dyDescent="0.2">
      <c r="B14" s="25" t="s">
        <v>17</v>
      </c>
      <c r="C14" s="26"/>
      <c r="D14" s="24">
        <v>14967566</v>
      </c>
      <c r="E14" s="27">
        <v>2704646.08</v>
      </c>
      <c r="F14" s="27">
        <v>17672212.079999998</v>
      </c>
      <c r="G14" s="27">
        <v>17672212.079999998</v>
      </c>
      <c r="H14" s="27">
        <v>17672212.079999998</v>
      </c>
      <c r="I14" s="27">
        <f t="shared" si="2"/>
        <v>0</v>
      </c>
    </row>
    <row r="15" spans="2:9" x14ac:dyDescent="0.2">
      <c r="B15" s="25" t="s">
        <v>18</v>
      </c>
      <c r="C15" s="26"/>
      <c r="D15" s="24">
        <v>2091669</v>
      </c>
      <c r="E15" s="27">
        <v>-700447.57</v>
      </c>
      <c r="F15" s="27">
        <v>1391221.4300000002</v>
      </c>
      <c r="G15" s="27">
        <v>1391221.43</v>
      </c>
      <c r="H15" s="27">
        <v>1391221.43</v>
      </c>
      <c r="I15" s="27">
        <f t="shared" si="2"/>
        <v>0</v>
      </c>
    </row>
    <row r="16" spans="2:9" x14ac:dyDescent="0.2">
      <c r="B16" s="25" t="s">
        <v>19</v>
      </c>
      <c r="C16" s="26"/>
      <c r="D16" s="24">
        <v>3781882</v>
      </c>
      <c r="E16" s="27">
        <v>-1898574.44</v>
      </c>
      <c r="F16" s="27">
        <v>1883307.56</v>
      </c>
      <c r="G16" s="27">
        <v>1883307.56</v>
      </c>
      <c r="H16" s="27">
        <v>1107307.56</v>
      </c>
      <c r="I16" s="27">
        <f t="shared" si="2"/>
        <v>0</v>
      </c>
    </row>
    <row r="17" spans="2:9" x14ac:dyDescent="0.2">
      <c r="B17" s="25" t="s">
        <v>20</v>
      </c>
      <c r="C17" s="26"/>
      <c r="D17" s="24">
        <v>0</v>
      </c>
      <c r="E17" s="27"/>
      <c r="F17" s="27">
        <v>0</v>
      </c>
      <c r="G17" s="27"/>
      <c r="H17" s="27"/>
      <c r="I17" s="27">
        <f t="shared" si="2"/>
        <v>0</v>
      </c>
    </row>
    <row r="18" spans="2:9" x14ac:dyDescent="0.2">
      <c r="B18" s="25" t="s">
        <v>21</v>
      </c>
      <c r="C18" s="26"/>
      <c r="D18" s="24">
        <v>2803013</v>
      </c>
      <c r="E18" s="27">
        <v>-620796.18000000005</v>
      </c>
      <c r="F18" s="27">
        <v>2182216.8199999998</v>
      </c>
      <c r="G18" s="27">
        <v>2182206.8199999998</v>
      </c>
      <c r="H18" s="27">
        <v>2182206.8199999998</v>
      </c>
      <c r="I18" s="27">
        <f t="shared" si="2"/>
        <v>10</v>
      </c>
    </row>
    <row r="19" spans="2:9" x14ac:dyDescent="0.2">
      <c r="B19" s="22" t="s">
        <v>22</v>
      </c>
      <c r="C19" s="23"/>
      <c r="D19" s="24">
        <f t="shared" ref="D19:I19" si="3">SUM(D20:D28)</f>
        <v>17041924</v>
      </c>
      <c r="E19" s="24">
        <f t="shared" si="3"/>
        <v>2605063.0999999996</v>
      </c>
      <c r="F19" s="24">
        <f t="shared" si="3"/>
        <v>19646987.100000001</v>
      </c>
      <c r="G19" s="24">
        <f t="shared" si="3"/>
        <v>19634711.030000001</v>
      </c>
      <c r="H19" s="24">
        <f t="shared" si="3"/>
        <v>17912698.939999998</v>
      </c>
      <c r="I19" s="24">
        <f t="shared" si="3"/>
        <v>12276.070000000473</v>
      </c>
    </row>
    <row r="20" spans="2:9" x14ac:dyDescent="0.2">
      <c r="B20" s="25" t="s">
        <v>23</v>
      </c>
      <c r="C20" s="26"/>
      <c r="D20" s="24">
        <v>2825527</v>
      </c>
      <c r="E20" s="27">
        <v>1582852.41</v>
      </c>
      <c r="F20" s="24">
        <v>4408379.41</v>
      </c>
      <c r="G20" s="27">
        <v>4408379.01</v>
      </c>
      <c r="H20" s="27">
        <v>3875511.39</v>
      </c>
      <c r="I20" s="27">
        <f>F20-G20</f>
        <v>0.40000000037252903</v>
      </c>
    </row>
    <row r="21" spans="2:9" x14ac:dyDescent="0.2">
      <c r="B21" s="25" t="s">
        <v>24</v>
      </c>
      <c r="C21" s="26"/>
      <c r="D21" s="24">
        <v>1679234</v>
      </c>
      <c r="E21" s="27">
        <v>284905.68</v>
      </c>
      <c r="F21" s="24">
        <v>1964139.68</v>
      </c>
      <c r="G21" s="27">
        <v>1952364.61</v>
      </c>
      <c r="H21" s="27">
        <v>1608843.61</v>
      </c>
      <c r="I21" s="27">
        <f t="shared" ref="I21:I83" si="4">F21-G21</f>
        <v>11775.069999999832</v>
      </c>
    </row>
    <row r="22" spans="2:9" x14ac:dyDescent="0.2">
      <c r="B22" s="25" t="s">
        <v>25</v>
      </c>
      <c r="C22" s="26"/>
      <c r="D22" s="24"/>
      <c r="E22" s="27"/>
      <c r="F22" s="24">
        <v>0</v>
      </c>
      <c r="G22" s="27"/>
      <c r="H22" s="27"/>
      <c r="I22" s="27">
        <f t="shared" si="4"/>
        <v>0</v>
      </c>
    </row>
    <row r="23" spans="2:9" x14ac:dyDescent="0.2">
      <c r="B23" s="25" t="s">
        <v>26</v>
      </c>
      <c r="C23" s="26"/>
      <c r="D23" s="24">
        <v>3743234</v>
      </c>
      <c r="E23" s="27">
        <v>-253489.85</v>
      </c>
      <c r="F23" s="24">
        <v>3489744.15</v>
      </c>
      <c r="G23" s="27">
        <v>3489744.15</v>
      </c>
      <c r="H23" s="27">
        <v>3095262.27</v>
      </c>
      <c r="I23" s="27">
        <f t="shared" si="4"/>
        <v>0</v>
      </c>
    </row>
    <row r="24" spans="2:9" x14ac:dyDescent="0.2">
      <c r="B24" s="25" t="s">
        <v>27</v>
      </c>
      <c r="C24" s="26"/>
      <c r="D24" s="24">
        <v>848315</v>
      </c>
      <c r="E24" s="27">
        <v>663928.99</v>
      </c>
      <c r="F24" s="24">
        <v>1512243.99</v>
      </c>
      <c r="G24" s="27">
        <v>1512243.99</v>
      </c>
      <c r="H24" s="27">
        <v>1504340.39</v>
      </c>
      <c r="I24" s="27">
        <f t="shared" si="4"/>
        <v>0</v>
      </c>
    </row>
    <row r="25" spans="2:9" x14ac:dyDescent="0.2">
      <c r="B25" s="25" t="s">
        <v>28</v>
      </c>
      <c r="C25" s="26"/>
      <c r="D25" s="24">
        <v>6018753</v>
      </c>
      <c r="E25" s="27">
        <v>311766.2</v>
      </c>
      <c r="F25" s="24">
        <v>6330519.2000000002</v>
      </c>
      <c r="G25" s="27">
        <v>6330519.2000000002</v>
      </c>
      <c r="H25" s="27">
        <v>6330519.2000000002</v>
      </c>
      <c r="I25" s="27">
        <f t="shared" si="4"/>
        <v>0</v>
      </c>
    </row>
    <row r="26" spans="2:9" x14ac:dyDescent="0.2">
      <c r="B26" s="25" t="s">
        <v>29</v>
      </c>
      <c r="C26" s="26"/>
      <c r="D26" s="24">
        <v>350789</v>
      </c>
      <c r="E26" s="27">
        <v>-10577.22</v>
      </c>
      <c r="F26" s="24">
        <v>340211.78</v>
      </c>
      <c r="G26" s="27">
        <v>340211.18</v>
      </c>
      <c r="H26" s="27">
        <v>220922.58</v>
      </c>
      <c r="I26" s="27">
        <f t="shared" si="4"/>
        <v>0.6000000000349246</v>
      </c>
    </row>
    <row r="27" spans="2:9" x14ac:dyDescent="0.2">
      <c r="B27" s="25" t="s">
        <v>30</v>
      </c>
      <c r="C27" s="26"/>
      <c r="D27" s="24">
        <v>199983</v>
      </c>
      <c r="E27" s="27">
        <v>-199983</v>
      </c>
      <c r="F27" s="24">
        <v>0</v>
      </c>
      <c r="G27" s="27">
        <v>0</v>
      </c>
      <c r="H27" s="27">
        <v>0</v>
      </c>
      <c r="I27" s="27">
        <f t="shared" si="4"/>
        <v>0</v>
      </c>
    </row>
    <row r="28" spans="2:9" x14ac:dyDescent="0.2">
      <c r="B28" s="25" t="s">
        <v>31</v>
      </c>
      <c r="C28" s="26"/>
      <c r="D28" s="24">
        <v>1376089</v>
      </c>
      <c r="E28" s="27">
        <v>225659.89</v>
      </c>
      <c r="F28" s="24">
        <v>1601748.8900000001</v>
      </c>
      <c r="G28" s="27">
        <v>1601248.89</v>
      </c>
      <c r="H28" s="27">
        <v>1277299.5</v>
      </c>
      <c r="I28" s="27">
        <f t="shared" si="4"/>
        <v>500.00000000023283</v>
      </c>
    </row>
    <row r="29" spans="2:9" x14ac:dyDescent="0.2">
      <c r="B29" s="22" t="s">
        <v>32</v>
      </c>
      <c r="C29" s="23"/>
      <c r="D29" s="24">
        <f t="shared" ref="D29:I29" si="5">SUM(D30:D38)</f>
        <v>20486285</v>
      </c>
      <c r="E29" s="24">
        <f t="shared" si="5"/>
        <v>2582106.2100000004</v>
      </c>
      <c r="F29" s="24">
        <f t="shared" si="5"/>
        <v>23068391.210000001</v>
      </c>
      <c r="G29" s="24">
        <f t="shared" si="5"/>
        <v>23054525.220000003</v>
      </c>
      <c r="H29" s="24">
        <f t="shared" si="5"/>
        <v>20499957.390000001</v>
      </c>
      <c r="I29" s="24">
        <f t="shared" si="5"/>
        <v>13865.989999999991</v>
      </c>
    </row>
    <row r="30" spans="2:9" x14ac:dyDescent="0.2">
      <c r="B30" s="25" t="s">
        <v>33</v>
      </c>
      <c r="C30" s="26"/>
      <c r="D30" s="24">
        <v>1822531</v>
      </c>
      <c r="E30" s="27">
        <v>-139734.39999999999</v>
      </c>
      <c r="F30" s="24">
        <v>1682796.6</v>
      </c>
      <c r="G30" s="27">
        <v>1668933.61</v>
      </c>
      <c r="H30" s="27">
        <f>1649484.61-24144.94</f>
        <v>1625339.6700000002</v>
      </c>
      <c r="I30" s="27">
        <f t="shared" si="4"/>
        <v>13862.989999999991</v>
      </c>
    </row>
    <row r="31" spans="2:9" x14ac:dyDescent="0.2">
      <c r="B31" s="25" t="s">
        <v>34</v>
      </c>
      <c r="C31" s="26"/>
      <c r="D31" s="24">
        <v>1207171</v>
      </c>
      <c r="E31" s="27">
        <v>-301358.55</v>
      </c>
      <c r="F31" s="24">
        <v>905812.45</v>
      </c>
      <c r="G31" s="27">
        <v>905812.45</v>
      </c>
      <c r="H31" s="27">
        <v>891892.45</v>
      </c>
      <c r="I31" s="27">
        <f t="shared" si="4"/>
        <v>0</v>
      </c>
    </row>
    <row r="32" spans="2:9" x14ac:dyDescent="0.2">
      <c r="B32" s="25" t="s">
        <v>35</v>
      </c>
      <c r="C32" s="26"/>
      <c r="D32" s="24">
        <v>2153711</v>
      </c>
      <c r="E32" s="27">
        <v>-464681.1</v>
      </c>
      <c r="F32" s="24">
        <v>1689029.9</v>
      </c>
      <c r="G32" s="27">
        <v>1689029.9</v>
      </c>
      <c r="H32" s="27">
        <f>1302105.12-14414.99</f>
        <v>1287690.1300000001</v>
      </c>
      <c r="I32" s="27">
        <f t="shared" si="4"/>
        <v>0</v>
      </c>
    </row>
    <row r="33" spans="2:9" x14ac:dyDescent="0.2">
      <c r="B33" s="25" t="s">
        <v>36</v>
      </c>
      <c r="C33" s="26"/>
      <c r="D33" s="24">
        <v>728793</v>
      </c>
      <c r="E33" s="27">
        <v>58965.13</v>
      </c>
      <c r="F33" s="24">
        <v>787758.13</v>
      </c>
      <c r="G33" s="27">
        <v>787758.13</v>
      </c>
      <c r="H33" s="27">
        <v>779522.13</v>
      </c>
      <c r="I33" s="27">
        <f t="shared" si="4"/>
        <v>0</v>
      </c>
    </row>
    <row r="34" spans="2:9" x14ac:dyDescent="0.2">
      <c r="B34" s="25" t="s">
        <v>37</v>
      </c>
      <c r="C34" s="26"/>
      <c r="D34" s="24">
        <v>5627403</v>
      </c>
      <c r="E34" s="27">
        <v>3608066.39</v>
      </c>
      <c r="F34" s="24">
        <v>9235469.3900000006</v>
      </c>
      <c r="G34" s="27">
        <v>9235469.3900000006</v>
      </c>
      <c r="H34" s="27">
        <v>8491848.6699999999</v>
      </c>
      <c r="I34" s="27">
        <f t="shared" si="4"/>
        <v>0</v>
      </c>
    </row>
    <row r="35" spans="2:9" x14ac:dyDescent="0.2">
      <c r="B35" s="25" t="s">
        <v>38</v>
      </c>
      <c r="C35" s="26"/>
      <c r="D35" s="24">
        <v>912180</v>
      </c>
      <c r="E35" s="27">
        <v>-465010.6</v>
      </c>
      <c r="F35" s="24">
        <v>447169.4</v>
      </c>
      <c r="G35" s="27">
        <v>447166.4</v>
      </c>
      <c r="H35" s="27">
        <f>270626-23200</f>
        <v>247426</v>
      </c>
      <c r="I35" s="27">
        <f t="shared" si="4"/>
        <v>3</v>
      </c>
    </row>
    <row r="36" spans="2:9" x14ac:dyDescent="0.2">
      <c r="B36" s="25" t="s">
        <v>39</v>
      </c>
      <c r="C36" s="26"/>
      <c r="D36" s="24">
        <v>28001</v>
      </c>
      <c r="E36" s="27">
        <v>-12718.03</v>
      </c>
      <c r="F36" s="24">
        <v>15282.97</v>
      </c>
      <c r="G36" s="27">
        <v>15282.97</v>
      </c>
      <c r="H36" s="27">
        <v>15282.97</v>
      </c>
      <c r="I36" s="27">
        <f t="shared" si="4"/>
        <v>0</v>
      </c>
    </row>
    <row r="37" spans="2:9" x14ac:dyDescent="0.2">
      <c r="B37" s="25" t="s">
        <v>40</v>
      </c>
      <c r="C37" s="26"/>
      <c r="D37" s="24">
        <v>6249527</v>
      </c>
      <c r="E37" s="27">
        <v>-957691.45</v>
      </c>
      <c r="F37" s="24">
        <v>5291835.55</v>
      </c>
      <c r="G37" s="27">
        <v>5291835.55</v>
      </c>
      <c r="H37" s="27">
        <v>4147718.55</v>
      </c>
      <c r="I37" s="27">
        <f t="shared" si="4"/>
        <v>0</v>
      </c>
    </row>
    <row r="38" spans="2:9" x14ac:dyDescent="0.2">
      <c r="B38" s="25" t="s">
        <v>41</v>
      </c>
      <c r="C38" s="26"/>
      <c r="D38" s="24">
        <v>1756968</v>
      </c>
      <c r="E38" s="27">
        <v>1256268.82</v>
      </c>
      <c r="F38" s="24">
        <v>3013236.8200000003</v>
      </c>
      <c r="G38" s="27">
        <v>3013236.82</v>
      </c>
      <c r="H38" s="27">
        <v>3013236.82</v>
      </c>
      <c r="I38" s="27">
        <f t="shared" si="4"/>
        <v>0</v>
      </c>
    </row>
    <row r="39" spans="2:9" x14ac:dyDescent="0.2">
      <c r="B39" s="28" t="s">
        <v>42</v>
      </c>
      <c r="C39" s="29"/>
      <c r="D39" s="24">
        <f t="shared" ref="D39:I39" si="6">SUM(D40:D48)</f>
        <v>18485632</v>
      </c>
      <c r="E39" s="24">
        <f t="shared" si="6"/>
        <v>451015.66000000015</v>
      </c>
      <c r="F39" s="24">
        <f>SUM(F40:F48)</f>
        <v>18936647.66</v>
      </c>
      <c r="G39" s="24">
        <f t="shared" ref="G39:H39" si="7">SUM(G40:G48)</f>
        <v>18936647.66</v>
      </c>
      <c r="H39" s="24">
        <f t="shared" si="7"/>
        <v>18889513.449999999</v>
      </c>
      <c r="I39" s="24">
        <f t="shared" si="6"/>
        <v>0</v>
      </c>
    </row>
    <row r="40" spans="2:9" x14ac:dyDescent="0.2">
      <c r="B40" s="25" t="s">
        <v>43</v>
      </c>
      <c r="C40" s="26"/>
      <c r="D40" s="24">
        <v>3946193</v>
      </c>
      <c r="E40" s="27">
        <v>684662.78</v>
      </c>
      <c r="F40" s="24">
        <v>4630855.78</v>
      </c>
      <c r="G40" s="27">
        <v>4630855.78</v>
      </c>
      <c r="H40" s="27">
        <v>4630855.78</v>
      </c>
      <c r="I40" s="27">
        <f t="shared" si="4"/>
        <v>0</v>
      </c>
    </row>
    <row r="41" spans="2:9" x14ac:dyDescent="0.2">
      <c r="B41" s="25" t="s">
        <v>44</v>
      </c>
      <c r="C41" s="26"/>
      <c r="D41" s="24">
        <v>0</v>
      </c>
      <c r="E41" s="27">
        <v>0</v>
      </c>
      <c r="F41" s="24">
        <v>0</v>
      </c>
      <c r="G41" s="27"/>
      <c r="H41" s="27"/>
      <c r="I41" s="27">
        <f t="shared" si="4"/>
        <v>0</v>
      </c>
    </row>
    <row r="42" spans="2:9" x14ac:dyDescent="0.2">
      <c r="B42" s="25" t="s">
        <v>45</v>
      </c>
      <c r="C42" s="26"/>
      <c r="D42" s="24">
        <v>0</v>
      </c>
      <c r="E42" s="27">
        <v>150000</v>
      </c>
      <c r="F42" s="24">
        <v>150000</v>
      </c>
      <c r="G42" s="27">
        <v>150000</v>
      </c>
      <c r="H42" s="27">
        <v>150000</v>
      </c>
      <c r="I42" s="27">
        <f t="shared" si="4"/>
        <v>0</v>
      </c>
    </row>
    <row r="43" spans="2:9" x14ac:dyDescent="0.2">
      <c r="B43" s="25" t="s">
        <v>46</v>
      </c>
      <c r="C43" s="26"/>
      <c r="D43" s="24">
        <v>12165272</v>
      </c>
      <c r="E43" s="27">
        <v>-2141662.42</v>
      </c>
      <c r="F43" s="24">
        <v>10023609.58</v>
      </c>
      <c r="G43" s="27">
        <v>10023609.58</v>
      </c>
      <c r="H43" s="27">
        <v>9976475.3699999992</v>
      </c>
      <c r="I43" s="27">
        <f t="shared" si="4"/>
        <v>0</v>
      </c>
    </row>
    <row r="44" spans="2:9" x14ac:dyDescent="0.2">
      <c r="B44" s="25" t="s">
        <v>47</v>
      </c>
      <c r="C44" s="26"/>
      <c r="D44" s="24">
        <v>2374167</v>
      </c>
      <c r="E44" s="27">
        <v>1758015.3</v>
      </c>
      <c r="F44" s="24">
        <v>4132182.3</v>
      </c>
      <c r="G44" s="27">
        <v>4132182.3</v>
      </c>
      <c r="H44" s="27">
        <v>4132182.3</v>
      </c>
      <c r="I44" s="27">
        <f t="shared" si="4"/>
        <v>0</v>
      </c>
    </row>
    <row r="45" spans="2:9" x14ac:dyDescent="0.2">
      <c r="B45" s="25" t="s">
        <v>48</v>
      </c>
      <c r="C45" s="26"/>
      <c r="D45" s="24">
        <v>0</v>
      </c>
      <c r="E45" s="27">
        <v>0</v>
      </c>
      <c r="F45" s="24">
        <v>0</v>
      </c>
      <c r="G45" s="27"/>
      <c r="H45" s="27"/>
      <c r="I45" s="27">
        <f t="shared" si="4"/>
        <v>0</v>
      </c>
    </row>
    <row r="46" spans="2:9" x14ac:dyDescent="0.2">
      <c r="B46" s="25" t="s">
        <v>49</v>
      </c>
      <c r="C46" s="26"/>
      <c r="D46" s="24">
        <v>0</v>
      </c>
      <c r="E46" s="27">
        <v>0</v>
      </c>
      <c r="F46" s="24">
        <v>0</v>
      </c>
      <c r="G46" s="27"/>
      <c r="H46" s="27"/>
      <c r="I46" s="27">
        <f t="shared" si="4"/>
        <v>0</v>
      </c>
    </row>
    <row r="47" spans="2:9" x14ac:dyDescent="0.2">
      <c r="B47" s="25" t="s">
        <v>50</v>
      </c>
      <c r="C47" s="26"/>
      <c r="D47" s="24">
        <v>0</v>
      </c>
      <c r="E47" s="27">
        <v>0</v>
      </c>
      <c r="F47" s="24">
        <v>0</v>
      </c>
      <c r="G47" s="27"/>
      <c r="H47" s="27"/>
      <c r="I47" s="27">
        <f t="shared" si="4"/>
        <v>0</v>
      </c>
    </row>
    <row r="48" spans="2:9" x14ac:dyDescent="0.2">
      <c r="B48" s="25" t="s">
        <v>51</v>
      </c>
      <c r="C48" s="26"/>
      <c r="D48" s="24">
        <v>0</v>
      </c>
      <c r="E48" s="27">
        <v>0</v>
      </c>
      <c r="F48" s="24">
        <v>0</v>
      </c>
      <c r="G48" s="27"/>
      <c r="H48" s="27"/>
      <c r="I48" s="27">
        <f t="shared" si="4"/>
        <v>0</v>
      </c>
    </row>
    <row r="49" spans="2:9" x14ac:dyDescent="0.2">
      <c r="B49" s="25" t="s">
        <v>52</v>
      </c>
      <c r="C49" s="26"/>
      <c r="D49" s="24">
        <f t="shared" ref="D49:I49" si="8">SUM(D50:D58)</f>
        <v>880686</v>
      </c>
      <c r="E49" s="27">
        <f t="shared" si="8"/>
        <v>-524810.76</v>
      </c>
      <c r="F49" s="24">
        <f t="shared" si="8"/>
        <v>355875.24</v>
      </c>
      <c r="G49" s="24">
        <f t="shared" si="8"/>
        <v>355875.24</v>
      </c>
      <c r="H49" s="24">
        <f t="shared" si="8"/>
        <v>271311.24</v>
      </c>
      <c r="I49" s="27">
        <f t="shared" si="8"/>
        <v>0</v>
      </c>
    </row>
    <row r="50" spans="2:9" x14ac:dyDescent="0.2">
      <c r="B50" s="25" t="s">
        <v>53</v>
      </c>
      <c r="C50" s="26"/>
      <c r="D50" s="24">
        <v>320048</v>
      </c>
      <c r="E50" s="27">
        <v>-72084.08</v>
      </c>
      <c r="F50" s="24">
        <v>247963.91999999998</v>
      </c>
      <c r="G50" s="27">
        <v>247963.92</v>
      </c>
      <c r="H50" s="27">
        <v>163399.92000000001</v>
      </c>
      <c r="I50" s="27">
        <f t="shared" si="4"/>
        <v>0</v>
      </c>
    </row>
    <row r="51" spans="2:9" x14ac:dyDescent="0.2">
      <c r="B51" s="25" t="s">
        <v>54</v>
      </c>
      <c r="C51" s="26"/>
      <c r="D51" s="24">
        <v>100555</v>
      </c>
      <c r="E51" s="27">
        <v>-76163.679999999993</v>
      </c>
      <c r="F51" s="24">
        <v>24391.320000000007</v>
      </c>
      <c r="G51" s="27">
        <v>24391.32</v>
      </c>
      <c r="H51" s="27">
        <v>24391.32</v>
      </c>
      <c r="I51" s="27">
        <f t="shared" si="4"/>
        <v>0</v>
      </c>
    </row>
    <row r="52" spans="2:9" x14ac:dyDescent="0.2">
      <c r="B52" s="25" t="s">
        <v>55</v>
      </c>
      <c r="C52" s="26"/>
      <c r="D52" s="24">
        <v>46354</v>
      </c>
      <c r="E52" s="27">
        <v>-46354</v>
      </c>
      <c r="F52" s="24">
        <v>0</v>
      </c>
      <c r="G52" s="27">
        <v>0</v>
      </c>
      <c r="H52" s="27">
        <v>0</v>
      </c>
      <c r="I52" s="27">
        <f t="shared" si="4"/>
        <v>0</v>
      </c>
    </row>
    <row r="53" spans="2:9" x14ac:dyDescent="0.2">
      <c r="B53" s="25" t="s">
        <v>56</v>
      </c>
      <c r="C53" s="26"/>
      <c r="D53" s="24">
        <v>0</v>
      </c>
      <c r="E53" s="27">
        <v>0</v>
      </c>
      <c r="F53" s="24">
        <v>0</v>
      </c>
      <c r="G53" s="27">
        <v>0</v>
      </c>
      <c r="H53" s="27">
        <v>0</v>
      </c>
      <c r="I53" s="27">
        <f t="shared" si="4"/>
        <v>0</v>
      </c>
    </row>
    <row r="54" spans="2:9" x14ac:dyDescent="0.2">
      <c r="B54" s="25" t="s">
        <v>57</v>
      </c>
      <c r="C54" s="26"/>
      <c r="D54" s="24">
        <v>19283</v>
      </c>
      <c r="E54" s="27">
        <v>-19283</v>
      </c>
      <c r="F54" s="24">
        <v>0</v>
      </c>
      <c r="G54" s="27">
        <v>0</v>
      </c>
      <c r="H54" s="27">
        <v>0</v>
      </c>
      <c r="I54" s="27">
        <f t="shared" si="4"/>
        <v>0</v>
      </c>
    </row>
    <row r="55" spans="2:9" x14ac:dyDescent="0.2">
      <c r="B55" s="25" t="s">
        <v>58</v>
      </c>
      <c r="C55" s="26"/>
      <c r="D55" s="24">
        <v>394446</v>
      </c>
      <c r="E55" s="27">
        <v>-310926</v>
      </c>
      <c r="F55" s="24">
        <v>83520</v>
      </c>
      <c r="G55" s="27">
        <v>83520</v>
      </c>
      <c r="H55" s="27">
        <v>83520</v>
      </c>
      <c r="I55" s="27">
        <f t="shared" si="4"/>
        <v>0</v>
      </c>
    </row>
    <row r="56" spans="2:9" x14ac:dyDescent="0.2">
      <c r="B56" s="25" t="s">
        <v>59</v>
      </c>
      <c r="C56" s="26"/>
      <c r="D56" s="24">
        <v>0</v>
      </c>
      <c r="E56" s="27">
        <v>0</v>
      </c>
      <c r="F56" s="24">
        <v>0</v>
      </c>
      <c r="G56" s="27">
        <v>0</v>
      </c>
      <c r="H56" s="27">
        <v>0</v>
      </c>
      <c r="I56" s="27">
        <f t="shared" si="4"/>
        <v>0</v>
      </c>
    </row>
    <row r="57" spans="2:9" x14ac:dyDescent="0.2">
      <c r="B57" s="25" t="s">
        <v>60</v>
      </c>
      <c r="C57" s="26"/>
      <c r="D57" s="24">
        <v>0</v>
      </c>
      <c r="E57" s="27">
        <v>0</v>
      </c>
      <c r="F57" s="24">
        <v>0</v>
      </c>
      <c r="G57" s="27">
        <v>0</v>
      </c>
      <c r="H57" s="27">
        <v>0</v>
      </c>
      <c r="I57" s="27">
        <f t="shared" si="4"/>
        <v>0</v>
      </c>
    </row>
    <row r="58" spans="2:9" x14ac:dyDescent="0.2">
      <c r="B58" s="25" t="s">
        <v>61</v>
      </c>
      <c r="C58" s="26"/>
      <c r="D58" s="24">
        <v>0</v>
      </c>
      <c r="E58" s="27">
        <v>0</v>
      </c>
      <c r="F58" s="24">
        <v>0</v>
      </c>
      <c r="G58" s="27">
        <v>0</v>
      </c>
      <c r="H58" s="27">
        <v>0</v>
      </c>
      <c r="I58" s="27">
        <f t="shared" si="4"/>
        <v>0</v>
      </c>
    </row>
    <row r="59" spans="2:9" x14ac:dyDescent="0.2">
      <c r="B59" s="25" t="s">
        <v>62</v>
      </c>
      <c r="C59" s="26"/>
      <c r="D59" s="24">
        <f>SUM(D60:D62)</f>
        <v>154266</v>
      </c>
      <c r="E59" s="27">
        <f>SUM(E60:E62)</f>
        <v>-81266</v>
      </c>
      <c r="F59" s="24">
        <f>SUM(F60:F62)</f>
        <v>73000</v>
      </c>
      <c r="G59" s="24">
        <f t="shared" ref="G59:H59" si="9">SUM(G60:G62)</f>
        <v>0</v>
      </c>
      <c r="H59" s="24">
        <f t="shared" si="9"/>
        <v>0</v>
      </c>
      <c r="I59" s="27">
        <f t="shared" si="4"/>
        <v>73000</v>
      </c>
    </row>
    <row r="60" spans="2:9" x14ac:dyDescent="0.2">
      <c r="B60" s="25" t="s">
        <v>63</v>
      </c>
      <c r="C60" s="26"/>
      <c r="D60" s="24">
        <v>29185</v>
      </c>
      <c r="E60" s="27">
        <v>43815</v>
      </c>
      <c r="F60" s="24">
        <v>73000</v>
      </c>
      <c r="G60" s="27">
        <v>0</v>
      </c>
      <c r="H60" s="27">
        <v>0</v>
      </c>
      <c r="I60" s="27">
        <f t="shared" si="4"/>
        <v>73000</v>
      </c>
    </row>
    <row r="61" spans="2:9" x14ac:dyDescent="0.2">
      <c r="B61" s="25" t="s">
        <v>64</v>
      </c>
      <c r="C61" s="26"/>
      <c r="D61" s="24">
        <v>125081</v>
      </c>
      <c r="E61" s="27">
        <v>-125081</v>
      </c>
      <c r="F61" s="24">
        <v>0</v>
      </c>
      <c r="G61" s="27">
        <v>0</v>
      </c>
      <c r="H61" s="27">
        <v>0</v>
      </c>
      <c r="I61" s="27">
        <f t="shared" si="4"/>
        <v>0</v>
      </c>
    </row>
    <row r="62" spans="2:9" x14ac:dyDescent="0.2">
      <c r="B62" s="25" t="s">
        <v>65</v>
      </c>
      <c r="C62" s="26"/>
      <c r="D62" s="24">
        <v>0</v>
      </c>
      <c r="E62" s="27">
        <v>0</v>
      </c>
      <c r="F62" s="24">
        <v>0</v>
      </c>
      <c r="G62" s="27">
        <v>0</v>
      </c>
      <c r="H62" s="27">
        <v>0</v>
      </c>
      <c r="I62" s="27">
        <f t="shared" si="4"/>
        <v>0</v>
      </c>
    </row>
    <row r="63" spans="2:9" x14ac:dyDescent="0.2">
      <c r="B63" s="25" t="s">
        <v>66</v>
      </c>
      <c r="C63" s="26"/>
      <c r="D63" s="24">
        <f>SUM(D64:D71)</f>
        <v>0</v>
      </c>
      <c r="E63" s="27">
        <f>SUM(E64:E71)</f>
        <v>0</v>
      </c>
      <c r="F63" s="24">
        <f>F64+F65+F66+F67+F68+F70+F71</f>
        <v>0</v>
      </c>
      <c r="G63" s="27">
        <v>0</v>
      </c>
      <c r="H63" s="27">
        <v>0</v>
      </c>
      <c r="I63" s="27">
        <f t="shared" si="4"/>
        <v>0</v>
      </c>
    </row>
    <row r="64" spans="2:9" x14ac:dyDescent="0.2">
      <c r="B64" s="25" t="s">
        <v>67</v>
      </c>
      <c r="C64" s="26"/>
      <c r="D64" s="24">
        <v>0</v>
      </c>
      <c r="E64" s="27">
        <v>0</v>
      </c>
      <c r="F64" s="24">
        <f t="shared" ref="F64:F83" si="10">D64+E64</f>
        <v>0</v>
      </c>
      <c r="G64" s="27">
        <v>0</v>
      </c>
      <c r="H64" s="27">
        <v>0</v>
      </c>
      <c r="I64" s="27">
        <f t="shared" si="4"/>
        <v>0</v>
      </c>
    </row>
    <row r="65" spans="2:9" x14ac:dyDescent="0.2">
      <c r="B65" s="25" t="s">
        <v>68</v>
      </c>
      <c r="C65" s="26"/>
      <c r="D65" s="24">
        <v>0</v>
      </c>
      <c r="E65" s="27">
        <v>0</v>
      </c>
      <c r="F65" s="24">
        <f t="shared" si="10"/>
        <v>0</v>
      </c>
      <c r="G65" s="27">
        <v>0</v>
      </c>
      <c r="H65" s="27">
        <v>0</v>
      </c>
      <c r="I65" s="27">
        <f t="shared" si="4"/>
        <v>0</v>
      </c>
    </row>
    <row r="66" spans="2:9" x14ac:dyDescent="0.2">
      <c r="B66" s="25" t="s">
        <v>69</v>
      </c>
      <c r="C66" s="26"/>
      <c r="D66" s="24">
        <v>0</v>
      </c>
      <c r="E66" s="27">
        <v>0</v>
      </c>
      <c r="F66" s="24">
        <f t="shared" si="10"/>
        <v>0</v>
      </c>
      <c r="G66" s="27">
        <v>0</v>
      </c>
      <c r="H66" s="27">
        <v>0</v>
      </c>
      <c r="I66" s="27">
        <f t="shared" si="4"/>
        <v>0</v>
      </c>
    </row>
    <row r="67" spans="2:9" x14ac:dyDescent="0.2">
      <c r="B67" s="25" t="s">
        <v>70</v>
      </c>
      <c r="C67" s="26"/>
      <c r="D67" s="24">
        <v>0</v>
      </c>
      <c r="E67" s="27">
        <v>0</v>
      </c>
      <c r="F67" s="24">
        <f t="shared" si="10"/>
        <v>0</v>
      </c>
      <c r="G67" s="27">
        <v>0</v>
      </c>
      <c r="H67" s="27">
        <v>0</v>
      </c>
      <c r="I67" s="27">
        <f t="shared" si="4"/>
        <v>0</v>
      </c>
    </row>
    <row r="68" spans="2:9" x14ac:dyDescent="0.2">
      <c r="B68" s="25" t="s">
        <v>71</v>
      </c>
      <c r="C68" s="26"/>
      <c r="D68" s="24">
        <v>0</v>
      </c>
      <c r="E68" s="27">
        <v>0</v>
      </c>
      <c r="F68" s="24">
        <f t="shared" si="10"/>
        <v>0</v>
      </c>
      <c r="G68" s="27">
        <v>0</v>
      </c>
      <c r="H68" s="27">
        <v>0</v>
      </c>
      <c r="I68" s="27">
        <f t="shared" si="4"/>
        <v>0</v>
      </c>
    </row>
    <row r="69" spans="2:9" x14ac:dyDescent="0.2">
      <c r="B69" s="25" t="s">
        <v>72</v>
      </c>
      <c r="C69" s="26"/>
      <c r="D69" s="24">
        <v>0</v>
      </c>
      <c r="E69" s="27">
        <v>0</v>
      </c>
      <c r="F69" s="24">
        <f t="shared" si="10"/>
        <v>0</v>
      </c>
      <c r="G69" s="27">
        <v>0</v>
      </c>
      <c r="H69" s="27">
        <v>0</v>
      </c>
      <c r="I69" s="27">
        <f t="shared" si="4"/>
        <v>0</v>
      </c>
    </row>
    <row r="70" spans="2:9" x14ac:dyDescent="0.2">
      <c r="B70" s="25" t="s">
        <v>73</v>
      </c>
      <c r="C70" s="26"/>
      <c r="D70" s="24">
        <v>0</v>
      </c>
      <c r="E70" s="27">
        <v>0</v>
      </c>
      <c r="F70" s="24">
        <f t="shared" si="10"/>
        <v>0</v>
      </c>
      <c r="G70" s="27">
        <v>0</v>
      </c>
      <c r="H70" s="27">
        <v>0</v>
      </c>
      <c r="I70" s="27">
        <f t="shared" si="4"/>
        <v>0</v>
      </c>
    </row>
    <row r="71" spans="2:9" x14ac:dyDescent="0.2">
      <c r="B71" s="25" t="s">
        <v>74</v>
      </c>
      <c r="C71" s="26"/>
      <c r="D71" s="24">
        <v>0</v>
      </c>
      <c r="E71" s="27">
        <v>0</v>
      </c>
      <c r="F71" s="24">
        <f t="shared" si="10"/>
        <v>0</v>
      </c>
      <c r="G71" s="27">
        <v>0</v>
      </c>
      <c r="H71" s="27">
        <v>0</v>
      </c>
      <c r="I71" s="27">
        <f t="shared" si="4"/>
        <v>0</v>
      </c>
    </row>
    <row r="72" spans="2:9" x14ac:dyDescent="0.2">
      <c r="B72" s="22" t="s">
        <v>75</v>
      </c>
      <c r="C72" s="23"/>
      <c r="D72" s="24">
        <f>SUM(D73:D75)</f>
        <v>0</v>
      </c>
      <c r="E72" s="24">
        <f>SUM(E73:E75)</f>
        <v>0</v>
      </c>
      <c r="F72" s="24">
        <f>SUM(F73:F75)</f>
        <v>0</v>
      </c>
      <c r="G72" s="24">
        <v>0</v>
      </c>
      <c r="H72" s="24">
        <v>0</v>
      </c>
      <c r="I72" s="27">
        <f t="shared" si="4"/>
        <v>0</v>
      </c>
    </row>
    <row r="73" spans="2:9" x14ac:dyDescent="0.2">
      <c r="B73" s="25" t="s">
        <v>76</v>
      </c>
      <c r="C73" s="26"/>
      <c r="D73" s="24">
        <v>0</v>
      </c>
      <c r="E73" s="27">
        <v>0</v>
      </c>
      <c r="F73" s="24">
        <f t="shared" si="10"/>
        <v>0</v>
      </c>
      <c r="G73" s="27">
        <v>0</v>
      </c>
      <c r="H73" s="27">
        <v>0</v>
      </c>
      <c r="I73" s="27">
        <f t="shared" si="4"/>
        <v>0</v>
      </c>
    </row>
    <row r="74" spans="2:9" x14ac:dyDescent="0.2">
      <c r="B74" s="25" t="s">
        <v>77</v>
      </c>
      <c r="C74" s="26"/>
      <c r="D74" s="24">
        <v>0</v>
      </c>
      <c r="E74" s="27">
        <v>0</v>
      </c>
      <c r="F74" s="24">
        <f t="shared" si="10"/>
        <v>0</v>
      </c>
      <c r="G74" s="27">
        <v>0</v>
      </c>
      <c r="H74" s="27">
        <v>0</v>
      </c>
      <c r="I74" s="27">
        <f t="shared" si="4"/>
        <v>0</v>
      </c>
    </row>
    <row r="75" spans="2:9" x14ac:dyDescent="0.2">
      <c r="B75" s="25" t="s">
        <v>78</v>
      </c>
      <c r="C75" s="26"/>
      <c r="D75" s="24">
        <v>0</v>
      </c>
      <c r="E75" s="27">
        <v>0</v>
      </c>
      <c r="F75" s="24">
        <f t="shared" si="10"/>
        <v>0</v>
      </c>
      <c r="G75" s="27">
        <v>0</v>
      </c>
      <c r="H75" s="27">
        <v>0</v>
      </c>
      <c r="I75" s="27">
        <f t="shared" si="4"/>
        <v>0</v>
      </c>
    </row>
    <row r="76" spans="2:9" x14ac:dyDescent="0.2">
      <c r="B76" s="22" t="s">
        <v>79</v>
      </c>
      <c r="C76" s="23"/>
      <c r="D76" s="24">
        <f>SUM(D77:D83)</f>
        <v>650000</v>
      </c>
      <c r="E76" s="24">
        <f>SUM(E77:E83)</f>
        <v>-650000</v>
      </c>
      <c r="F76" s="24">
        <f t="shared" ref="F76:H76" si="11">SUM(F77:F83)</f>
        <v>0</v>
      </c>
      <c r="G76" s="24">
        <f t="shared" si="11"/>
        <v>0</v>
      </c>
      <c r="H76" s="24">
        <f t="shared" si="11"/>
        <v>0</v>
      </c>
      <c r="I76" s="27">
        <f t="shared" si="4"/>
        <v>0</v>
      </c>
    </row>
    <row r="77" spans="2:9" x14ac:dyDescent="0.2">
      <c r="B77" s="25" t="s">
        <v>80</v>
      </c>
      <c r="C77" s="26"/>
      <c r="D77" s="24">
        <v>0</v>
      </c>
      <c r="E77" s="27">
        <v>0</v>
      </c>
      <c r="F77" s="24">
        <f t="shared" si="10"/>
        <v>0</v>
      </c>
      <c r="G77" s="27">
        <v>0</v>
      </c>
      <c r="H77" s="27">
        <v>0</v>
      </c>
      <c r="I77" s="27">
        <f t="shared" si="4"/>
        <v>0</v>
      </c>
    </row>
    <row r="78" spans="2:9" x14ac:dyDescent="0.2">
      <c r="B78" s="25" t="s">
        <v>81</v>
      </c>
      <c r="C78" s="26"/>
      <c r="D78" s="24">
        <v>0</v>
      </c>
      <c r="E78" s="27">
        <v>0</v>
      </c>
      <c r="F78" s="24">
        <f t="shared" si="10"/>
        <v>0</v>
      </c>
      <c r="G78" s="27">
        <v>0</v>
      </c>
      <c r="H78" s="27">
        <v>0</v>
      </c>
      <c r="I78" s="27">
        <f t="shared" si="4"/>
        <v>0</v>
      </c>
    </row>
    <row r="79" spans="2:9" x14ac:dyDescent="0.2">
      <c r="B79" s="25" t="s">
        <v>82</v>
      </c>
      <c r="C79" s="26"/>
      <c r="D79" s="24">
        <v>0</v>
      </c>
      <c r="E79" s="27">
        <v>0</v>
      </c>
      <c r="F79" s="24">
        <f t="shared" si="10"/>
        <v>0</v>
      </c>
      <c r="G79" s="27">
        <v>0</v>
      </c>
      <c r="H79" s="27">
        <v>0</v>
      </c>
      <c r="I79" s="27">
        <f t="shared" si="4"/>
        <v>0</v>
      </c>
    </row>
    <row r="80" spans="2:9" x14ac:dyDescent="0.2">
      <c r="B80" s="25" t="s">
        <v>83</v>
      </c>
      <c r="C80" s="26"/>
      <c r="D80" s="24">
        <v>0</v>
      </c>
      <c r="E80" s="27">
        <v>0</v>
      </c>
      <c r="F80" s="24">
        <f t="shared" si="10"/>
        <v>0</v>
      </c>
      <c r="G80" s="27">
        <v>0</v>
      </c>
      <c r="H80" s="27">
        <v>0</v>
      </c>
      <c r="I80" s="27">
        <f t="shared" si="4"/>
        <v>0</v>
      </c>
    </row>
    <row r="81" spans="2:9" x14ac:dyDescent="0.2">
      <c r="B81" s="25" t="s">
        <v>84</v>
      </c>
      <c r="C81" s="26"/>
      <c r="D81" s="24">
        <v>0</v>
      </c>
      <c r="E81" s="27">
        <v>0</v>
      </c>
      <c r="F81" s="24">
        <f t="shared" si="10"/>
        <v>0</v>
      </c>
      <c r="G81" s="27">
        <v>0</v>
      </c>
      <c r="H81" s="27">
        <v>0</v>
      </c>
      <c r="I81" s="27">
        <f t="shared" si="4"/>
        <v>0</v>
      </c>
    </row>
    <row r="82" spans="2:9" x14ac:dyDescent="0.2">
      <c r="B82" s="25" t="s">
        <v>85</v>
      </c>
      <c r="C82" s="26"/>
      <c r="D82" s="24">
        <v>0</v>
      </c>
      <c r="E82" s="27">
        <v>0</v>
      </c>
      <c r="F82" s="24">
        <f t="shared" si="10"/>
        <v>0</v>
      </c>
      <c r="G82" s="27">
        <v>0</v>
      </c>
      <c r="H82" s="27">
        <v>0</v>
      </c>
      <c r="I82" s="27">
        <f t="shared" si="4"/>
        <v>0</v>
      </c>
    </row>
    <row r="83" spans="2:9" x14ac:dyDescent="0.2">
      <c r="B83" s="25" t="s">
        <v>86</v>
      </c>
      <c r="C83" s="26"/>
      <c r="D83" s="24">
        <v>650000</v>
      </c>
      <c r="E83" s="27">
        <v>-650000</v>
      </c>
      <c r="F83" s="24">
        <f t="shared" si="10"/>
        <v>0</v>
      </c>
      <c r="G83" s="27">
        <v>0</v>
      </c>
      <c r="H83" s="27">
        <v>0</v>
      </c>
      <c r="I83" s="27">
        <f t="shared" si="4"/>
        <v>0</v>
      </c>
    </row>
    <row r="84" spans="2:9" x14ac:dyDescent="0.2">
      <c r="B84" s="30"/>
      <c r="C84" s="31"/>
      <c r="D84" s="32"/>
      <c r="E84" s="33"/>
      <c r="F84" s="33"/>
      <c r="G84" s="33"/>
      <c r="H84" s="33"/>
      <c r="I84" s="33"/>
    </row>
    <row r="85" spans="2:9" x14ac:dyDescent="0.2">
      <c r="B85" s="34" t="s">
        <v>87</v>
      </c>
      <c r="C85" s="35"/>
      <c r="D85" s="21">
        <f t="shared" ref="D85:I85" si="12">D86+D104+D94+D114+D124+D134+D138+D147+D151</f>
        <v>85273709</v>
      </c>
      <c r="E85" s="36">
        <f>E86+E104+E94+E114+E124+E134+E138+E147+E151</f>
        <v>12496010.739999998</v>
      </c>
      <c r="F85" s="21">
        <f t="shared" si="12"/>
        <v>97769719.739999995</v>
      </c>
      <c r="G85" s="36">
        <f>G86+G104+G94+G114+G124+G134+G138+G147+G151</f>
        <v>95609959.169999987</v>
      </c>
      <c r="H85" s="36">
        <f>H86+H104+H94+H114+H124+H134+H138+H147+H151</f>
        <v>94839605.169999987</v>
      </c>
      <c r="I85" s="36">
        <f t="shared" si="12"/>
        <v>2159760.5699999938</v>
      </c>
    </row>
    <row r="86" spans="2:9" x14ac:dyDescent="0.2">
      <c r="B86" s="22" t="s">
        <v>14</v>
      </c>
      <c r="C86" s="23"/>
      <c r="D86" s="24">
        <f>SUM(D87:D93)</f>
        <v>0</v>
      </c>
      <c r="E86" s="24">
        <f>SUM(E87:E93)</f>
        <v>0</v>
      </c>
      <c r="F86" s="24">
        <f>SUM(F87:F93)</f>
        <v>0</v>
      </c>
      <c r="G86" s="24">
        <f>SUM(G87:G93)</f>
        <v>0</v>
      </c>
      <c r="H86" s="24">
        <f>SUM(H87:H93)</f>
        <v>0</v>
      </c>
      <c r="I86" s="27">
        <f t="shared" ref="I86:I149" si="13">F86-G86</f>
        <v>0</v>
      </c>
    </row>
    <row r="87" spans="2:9" x14ac:dyDescent="0.2">
      <c r="B87" s="25" t="s">
        <v>15</v>
      </c>
      <c r="C87" s="26"/>
      <c r="D87" s="24">
        <v>0</v>
      </c>
      <c r="E87" s="27">
        <v>0</v>
      </c>
      <c r="F87" s="24">
        <f t="shared" ref="F87:F93" si="14">D87+E87</f>
        <v>0</v>
      </c>
      <c r="G87" s="27">
        <v>0</v>
      </c>
      <c r="H87" s="27">
        <v>0</v>
      </c>
      <c r="I87" s="27">
        <f t="shared" si="13"/>
        <v>0</v>
      </c>
    </row>
    <row r="88" spans="2:9" x14ac:dyDescent="0.2">
      <c r="B88" s="25" t="s">
        <v>16</v>
      </c>
      <c r="C88" s="26"/>
      <c r="D88" s="24">
        <v>0</v>
      </c>
      <c r="E88" s="27">
        <v>0</v>
      </c>
      <c r="F88" s="24">
        <f t="shared" si="14"/>
        <v>0</v>
      </c>
      <c r="G88" s="27">
        <v>0</v>
      </c>
      <c r="H88" s="27">
        <v>0</v>
      </c>
      <c r="I88" s="27">
        <f t="shared" si="13"/>
        <v>0</v>
      </c>
    </row>
    <row r="89" spans="2:9" x14ac:dyDescent="0.2">
      <c r="B89" s="25" t="s">
        <v>17</v>
      </c>
      <c r="C89" s="26"/>
      <c r="D89" s="24">
        <v>0</v>
      </c>
      <c r="E89" s="27">
        <v>0</v>
      </c>
      <c r="F89" s="24">
        <f t="shared" si="14"/>
        <v>0</v>
      </c>
      <c r="G89" s="27">
        <v>0</v>
      </c>
      <c r="H89" s="27">
        <v>0</v>
      </c>
      <c r="I89" s="27">
        <f t="shared" si="13"/>
        <v>0</v>
      </c>
    </row>
    <row r="90" spans="2:9" x14ac:dyDescent="0.2">
      <c r="B90" s="25" t="s">
        <v>18</v>
      </c>
      <c r="C90" s="26"/>
      <c r="D90" s="24">
        <v>0</v>
      </c>
      <c r="E90" s="27">
        <v>0</v>
      </c>
      <c r="F90" s="24">
        <f t="shared" si="14"/>
        <v>0</v>
      </c>
      <c r="G90" s="27">
        <v>0</v>
      </c>
      <c r="H90" s="27">
        <v>0</v>
      </c>
      <c r="I90" s="27">
        <f t="shared" si="13"/>
        <v>0</v>
      </c>
    </row>
    <row r="91" spans="2:9" x14ac:dyDescent="0.2">
      <c r="B91" s="25" t="s">
        <v>19</v>
      </c>
      <c r="C91" s="26"/>
      <c r="D91" s="24">
        <v>0</v>
      </c>
      <c r="E91" s="27">
        <v>0</v>
      </c>
      <c r="F91" s="24">
        <f t="shared" si="14"/>
        <v>0</v>
      </c>
      <c r="G91" s="27">
        <v>0</v>
      </c>
      <c r="H91" s="27">
        <v>0</v>
      </c>
      <c r="I91" s="27">
        <f t="shared" si="13"/>
        <v>0</v>
      </c>
    </row>
    <row r="92" spans="2:9" x14ac:dyDescent="0.2">
      <c r="B92" s="25" t="s">
        <v>20</v>
      </c>
      <c r="C92" s="26"/>
      <c r="D92" s="24">
        <v>0</v>
      </c>
      <c r="E92" s="27">
        <v>0</v>
      </c>
      <c r="F92" s="24">
        <f t="shared" si="14"/>
        <v>0</v>
      </c>
      <c r="G92" s="27">
        <v>0</v>
      </c>
      <c r="H92" s="27">
        <v>0</v>
      </c>
      <c r="I92" s="27">
        <f t="shared" si="13"/>
        <v>0</v>
      </c>
    </row>
    <row r="93" spans="2:9" x14ac:dyDescent="0.2">
      <c r="B93" s="25" t="s">
        <v>21</v>
      </c>
      <c r="C93" s="26"/>
      <c r="D93" s="24">
        <v>0</v>
      </c>
      <c r="E93" s="27">
        <v>0</v>
      </c>
      <c r="F93" s="24">
        <f t="shared" si="14"/>
        <v>0</v>
      </c>
      <c r="G93" s="27">
        <v>0</v>
      </c>
      <c r="H93" s="27">
        <v>0</v>
      </c>
      <c r="I93" s="27">
        <f t="shared" si="13"/>
        <v>0</v>
      </c>
    </row>
    <row r="94" spans="2:9" x14ac:dyDescent="0.2">
      <c r="B94" s="22" t="s">
        <v>22</v>
      </c>
      <c r="C94" s="23"/>
      <c r="D94" s="24">
        <f>SUM(D95:D103)</f>
        <v>3315574</v>
      </c>
      <c r="E94" s="24">
        <f>SUM(E95:E103)</f>
        <v>-2739309.7</v>
      </c>
      <c r="F94" s="24">
        <f>SUM(F95:F103)</f>
        <v>576264.30000000005</v>
      </c>
      <c r="G94" s="24">
        <f>SUM(G95:G103)</f>
        <v>576264.30000000005</v>
      </c>
      <c r="H94" s="24">
        <f>SUM(H95:H103)</f>
        <v>576264.30000000005</v>
      </c>
      <c r="I94" s="27">
        <f t="shared" si="13"/>
        <v>0</v>
      </c>
    </row>
    <row r="95" spans="2:9" x14ac:dyDescent="0.2">
      <c r="B95" s="25" t="s">
        <v>23</v>
      </c>
      <c r="C95" s="26"/>
      <c r="D95" s="24">
        <v>1598029</v>
      </c>
      <c r="E95" s="27">
        <v>-1598029</v>
      </c>
      <c r="F95" s="24">
        <v>0</v>
      </c>
      <c r="G95" s="27">
        <v>0</v>
      </c>
      <c r="H95" s="27">
        <v>0</v>
      </c>
      <c r="I95" s="27">
        <f t="shared" si="13"/>
        <v>0</v>
      </c>
    </row>
    <row r="96" spans="2:9" x14ac:dyDescent="0.2">
      <c r="B96" s="25" t="s">
        <v>24</v>
      </c>
      <c r="C96" s="26"/>
      <c r="D96" s="24">
        <v>0</v>
      </c>
      <c r="E96" s="27">
        <v>0</v>
      </c>
      <c r="F96" s="24">
        <v>0</v>
      </c>
      <c r="G96" s="27">
        <v>0</v>
      </c>
      <c r="H96" s="27">
        <v>0</v>
      </c>
      <c r="I96" s="27">
        <f t="shared" si="13"/>
        <v>0</v>
      </c>
    </row>
    <row r="97" spans="2:9" x14ac:dyDescent="0.2">
      <c r="B97" s="25" t="s">
        <v>25</v>
      </c>
      <c r="C97" s="26"/>
      <c r="D97" s="24">
        <v>0</v>
      </c>
      <c r="E97" s="27">
        <v>0</v>
      </c>
      <c r="F97" s="24">
        <v>0</v>
      </c>
      <c r="G97" s="27">
        <v>0</v>
      </c>
      <c r="H97" s="27">
        <v>0</v>
      </c>
      <c r="I97" s="27">
        <f t="shared" si="13"/>
        <v>0</v>
      </c>
    </row>
    <row r="98" spans="2:9" x14ac:dyDescent="0.2">
      <c r="B98" s="25" t="s">
        <v>26</v>
      </c>
      <c r="C98" s="26"/>
      <c r="D98" s="24">
        <v>1058</v>
      </c>
      <c r="E98" s="27">
        <v>-1058</v>
      </c>
      <c r="F98" s="24">
        <v>0</v>
      </c>
      <c r="G98" s="27">
        <v>0</v>
      </c>
      <c r="H98" s="27">
        <v>0</v>
      </c>
      <c r="I98" s="27">
        <f t="shared" si="13"/>
        <v>0</v>
      </c>
    </row>
    <row r="99" spans="2:9" x14ac:dyDescent="0.2">
      <c r="B99" s="25" t="s">
        <v>27</v>
      </c>
      <c r="C99" s="26"/>
      <c r="D99" s="24">
        <v>0</v>
      </c>
      <c r="E99" s="27">
        <v>0</v>
      </c>
      <c r="F99" s="24">
        <v>0</v>
      </c>
      <c r="G99" s="27">
        <v>0</v>
      </c>
      <c r="H99" s="27">
        <v>0</v>
      </c>
      <c r="I99" s="27">
        <f t="shared" si="13"/>
        <v>0</v>
      </c>
    </row>
    <row r="100" spans="2:9" x14ac:dyDescent="0.2">
      <c r="B100" s="25" t="s">
        <v>28</v>
      </c>
      <c r="C100" s="26"/>
      <c r="D100" s="24">
        <v>41130</v>
      </c>
      <c r="E100" s="27">
        <v>-41130</v>
      </c>
      <c r="F100" s="24">
        <v>0</v>
      </c>
      <c r="G100" s="27">
        <v>0</v>
      </c>
      <c r="H100" s="27">
        <v>0</v>
      </c>
      <c r="I100" s="27">
        <f t="shared" si="13"/>
        <v>0</v>
      </c>
    </row>
    <row r="101" spans="2:9" x14ac:dyDescent="0.2">
      <c r="B101" s="25" t="s">
        <v>29</v>
      </c>
      <c r="C101" s="26"/>
      <c r="D101" s="24">
        <v>585157</v>
      </c>
      <c r="E101" s="27">
        <v>-585157</v>
      </c>
      <c r="F101" s="24">
        <v>0</v>
      </c>
      <c r="G101" s="27">
        <v>0</v>
      </c>
      <c r="H101" s="27">
        <v>0</v>
      </c>
      <c r="I101" s="27">
        <f t="shared" si="13"/>
        <v>0</v>
      </c>
    </row>
    <row r="102" spans="2:9" x14ac:dyDescent="0.2">
      <c r="B102" s="25" t="s">
        <v>30</v>
      </c>
      <c r="C102" s="26"/>
      <c r="D102" s="24">
        <v>864622</v>
      </c>
      <c r="E102" s="27">
        <v>-501099.46</v>
      </c>
      <c r="F102" s="24">
        <v>363522.54</v>
      </c>
      <c r="G102" s="27">
        <v>363522.54</v>
      </c>
      <c r="H102" s="27">
        <v>363522.54</v>
      </c>
      <c r="I102" s="27">
        <f t="shared" si="13"/>
        <v>0</v>
      </c>
    </row>
    <row r="103" spans="2:9" x14ac:dyDescent="0.2">
      <c r="B103" s="25" t="s">
        <v>31</v>
      </c>
      <c r="C103" s="26"/>
      <c r="D103" s="24">
        <v>225578</v>
      </c>
      <c r="E103" s="27">
        <v>-12836.24</v>
      </c>
      <c r="F103" s="24">
        <v>212741.76000000001</v>
      </c>
      <c r="G103" s="27">
        <v>212741.76000000001</v>
      </c>
      <c r="H103" s="27">
        <v>212741.76000000001</v>
      </c>
      <c r="I103" s="27">
        <f t="shared" si="13"/>
        <v>0</v>
      </c>
    </row>
    <row r="104" spans="2:9" x14ac:dyDescent="0.2">
      <c r="B104" s="22" t="s">
        <v>32</v>
      </c>
      <c r="C104" s="23"/>
      <c r="D104" s="24">
        <f>SUM(D105:D113)</f>
        <v>27654450</v>
      </c>
      <c r="E104" s="24">
        <f>SUM(E105:E113)</f>
        <v>3896066.71</v>
      </c>
      <c r="F104" s="24">
        <f>SUM(F105:F113)</f>
        <v>31550516.709999997</v>
      </c>
      <c r="G104" s="24">
        <f>SUM(G105:G113)</f>
        <v>31550516.709999997</v>
      </c>
      <c r="H104" s="24">
        <f>SUM(H105:H113)</f>
        <v>30780162.709999997</v>
      </c>
      <c r="I104" s="27">
        <f t="shared" si="13"/>
        <v>0</v>
      </c>
    </row>
    <row r="105" spans="2:9" x14ac:dyDescent="0.2">
      <c r="B105" s="25" t="s">
        <v>33</v>
      </c>
      <c r="C105" s="26"/>
      <c r="D105" s="24">
        <v>25433113</v>
      </c>
      <c r="E105" s="27">
        <v>3594423.58</v>
      </c>
      <c r="F105" s="24">
        <v>29027536.579999998</v>
      </c>
      <c r="G105" s="27">
        <v>29027536.579999998</v>
      </c>
      <c r="H105" s="27">
        <v>28266346.579999998</v>
      </c>
      <c r="I105" s="27">
        <f t="shared" si="13"/>
        <v>0</v>
      </c>
    </row>
    <row r="106" spans="2:9" x14ac:dyDescent="0.2">
      <c r="B106" s="25" t="s">
        <v>34</v>
      </c>
      <c r="C106" s="26"/>
      <c r="D106" s="24">
        <v>1227143</v>
      </c>
      <c r="E106" s="27">
        <v>-325823</v>
      </c>
      <c r="F106" s="27">
        <v>901320</v>
      </c>
      <c r="G106" s="27">
        <v>901320</v>
      </c>
      <c r="H106" s="27">
        <v>901320</v>
      </c>
      <c r="I106" s="27">
        <f t="shared" si="13"/>
        <v>0</v>
      </c>
    </row>
    <row r="107" spans="2:9" x14ac:dyDescent="0.2">
      <c r="B107" s="25" t="s">
        <v>35</v>
      </c>
      <c r="C107" s="26"/>
      <c r="D107" s="24">
        <v>67983</v>
      </c>
      <c r="E107" s="27">
        <v>995917</v>
      </c>
      <c r="F107" s="24">
        <v>1063900</v>
      </c>
      <c r="G107" s="27">
        <v>1063900</v>
      </c>
      <c r="H107" s="27">
        <v>1063900</v>
      </c>
      <c r="I107" s="27">
        <f t="shared" si="13"/>
        <v>0</v>
      </c>
    </row>
    <row r="108" spans="2:9" x14ac:dyDescent="0.2">
      <c r="B108" s="25" t="s">
        <v>36</v>
      </c>
      <c r="C108" s="26"/>
      <c r="D108" s="24">
        <v>0</v>
      </c>
      <c r="E108" s="27"/>
      <c r="F108" s="27">
        <v>0</v>
      </c>
      <c r="G108" s="27">
        <v>0</v>
      </c>
      <c r="H108" s="27">
        <v>0</v>
      </c>
      <c r="I108" s="27">
        <f t="shared" si="13"/>
        <v>0</v>
      </c>
    </row>
    <row r="109" spans="2:9" x14ac:dyDescent="0.2">
      <c r="B109" s="25" t="s">
        <v>37</v>
      </c>
      <c r="C109" s="26"/>
      <c r="D109" s="24">
        <v>400929</v>
      </c>
      <c r="E109" s="27">
        <v>156831.13</v>
      </c>
      <c r="F109" s="24">
        <v>557760.13</v>
      </c>
      <c r="G109" s="27">
        <v>557760.13</v>
      </c>
      <c r="H109" s="27">
        <v>548596.13</v>
      </c>
      <c r="I109" s="27">
        <f t="shared" si="13"/>
        <v>0</v>
      </c>
    </row>
    <row r="110" spans="2:9" x14ac:dyDescent="0.2">
      <c r="B110" s="25" t="s">
        <v>38</v>
      </c>
      <c r="C110" s="26"/>
      <c r="D110" s="24">
        <v>3098</v>
      </c>
      <c r="E110" s="27">
        <v>-3098</v>
      </c>
      <c r="F110" s="27">
        <v>0</v>
      </c>
      <c r="G110" s="27">
        <v>0</v>
      </c>
      <c r="H110" s="27">
        <v>0</v>
      </c>
      <c r="I110" s="27">
        <f t="shared" si="13"/>
        <v>0</v>
      </c>
    </row>
    <row r="111" spans="2:9" x14ac:dyDescent="0.2">
      <c r="B111" s="25" t="s">
        <v>39</v>
      </c>
      <c r="C111" s="26"/>
      <c r="D111" s="24">
        <v>0</v>
      </c>
      <c r="E111" s="27"/>
      <c r="F111" s="24">
        <v>0</v>
      </c>
      <c r="G111" s="27">
        <v>0</v>
      </c>
      <c r="H111" s="27">
        <v>0</v>
      </c>
      <c r="I111" s="27">
        <f t="shared" si="13"/>
        <v>0</v>
      </c>
    </row>
    <row r="112" spans="2:9" x14ac:dyDescent="0.2">
      <c r="B112" s="25" t="s">
        <v>40</v>
      </c>
      <c r="C112" s="26"/>
      <c r="D112" s="24">
        <v>0</v>
      </c>
      <c r="E112" s="27"/>
      <c r="F112" s="27">
        <v>0</v>
      </c>
      <c r="G112" s="27">
        <v>0</v>
      </c>
      <c r="H112" s="27">
        <v>0</v>
      </c>
      <c r="I112" s="27">
        <f t="shared" si="13"/>
        <v>0</v>
      </c>
    </row>
    <row r="113" spans="2:9" x14ac:dyDescent="0.2">
      <c r="B113" s="25" t="s">
        <v>41</v>
      </c>
      <c r="C113" s="26"/>
      <c r="D113" s="24">
        <v>522184</v>
      </c>
      <c r="E113" s="27">
        <v>-522184</v>
      </c>
      <c r="F113" s="24">
        <v>0</v>
      </c>
      <c r="G113" s="27">
        <v>0</v>
      </c>
      <c r="H113" s="27">
        <v>0</v>
      </c>
      <c r="I113" s="27">
        <f t="shared" si="13"/>
        <v>0</v>
      </c>
    </row>
    <row r="114" spans="2:9" x14ac:dyDescent="0.2">
      <c r="B114" s="28" t="s">
        <v>42</v>
      </c>
      <c r="C114" s="29"/>
      <c r="D114" s="24">
        <f>SUM(D115:D123)</f>
        <v>839167</v>
      </c>
      <c r="E114" s="24">
        <f>SUM(E115:E123)</f>
        <v>1061779.08</v>
      </c>
      <c r="F114" s="24">
        <f>SUM(F115:F123)</f>
        <v>1900946.08</v>
      </c>
      <c r="G114" s="24">
        <f>SUM(G115:G123)</f>
        <v>1900946.08</v>
      </c>
      <c r="H114" s="24">
        <f>SUM(H115:H123)</f>
        <v>1900946.08</v>
      </c>
      <c r="I114" s="27">
        <f t="shared" si="13"/>
        <v>0</v>
      </c>
    </row>
    <row r="115" spans="2:9" x14ac:dyDescent="0.2">
      <c r="B115" s="25" t="s">
        <v>43</v>
      </c>
      <c r="C115" s="26"/>
      <c r="D115" s="24">
        <v>0</v>
      </c>
      <c r="E115" s="27">
        <v>0</v>
      </c>
      <c r="F115" s="24">
        <f>D115+E115</f>
        <v>0</v>
      </c>
      <c r="G115" s="27">
        <v>0</v>
      </c>
      <c r="H115" s="27">
        <v>0</v>
      </c>
      <c r="I115" s="27">
        <f t="shared" si="13"/>
        <v>0</v>
      </c>
    </row>
    <row r="116" spans="2:9" x14ac:dyDescent="0.2">
      <c r="B116" s="25" t="s">
        <v>44</v>
      </c>
      <c r="C116" s="26"/>
      <c r="D116" s="24">
        <v>0</v>
      </c>
      <c r="E116" s="27">
        <v>0</v>
      </c>
      <c r="F116" s="27">
        <f t="shared" ref="F116:F123" si="15">D116+E116</f>
        <v>0</v>
      </c>
      <c r="G116" s="27">
        <v>0</v>
      </c>
      <c r="H116" s="27">
        <v>0</v>
      </c>
      <c r="I116" s="27">
        <f t="shared" si="13"/>
        <v>0</v>
      </c>
    </row>
    <row r="117" spans="2:9" x14ac:dyDescent="0.2">
      <c r="B117" s="25" t="s">
        <v>45</v>
      </c>
      <c r="C117" s="26"/>
      <c r="D117" s="24">
        <v>839167</v>
      </c>
      <c r="E117" s="27">
        <v>1061779.08</v>
      </c>
      <c r="F117" s="24">
        <v>1900946.08</v>
      </c>
      <c r="G117" s="27">
        <v>1900946.08</v>
      </c>
      <c r="H117" s="27">
        <v>1900946.08</v>
      </c>
      <c r="I117" s="27">
        <f t="shared" si="13"/>
        <v>0</v>
      </c>
    </row>
    <row r="118" spans="2:9" x14ac:dyDescent="0.2">
      <c r="B118" s="25" t="s">
        <v>46</v>
      </c>
      <c r="C118" s="26"/>
      <c r="D118" s="24">
        <v>0</v>
      </c>
      <c r="E118" s="27">
        <v>0</v>
      </c>
      <c r="F118" s="27">
        <f t="shared" si="15"/>
        <v>0</v>
      </c>
      <c r="G118" s="27">
        <v>0</v>
      </c>
      <c r="H118" s="27">
        <v>0</v>
      </c>
      <c r="I118" s="27">
        <f t="shared" si="13"/>
        <v>0</v>
      </c>
    </row>
    <row r="119" spans="2:9" x14ac:dyDescent="0.2">
      <c r="B119" s="25" t="s">
        <v>47</v>
      </c>
      <c r="C119" s="26"/>
      <c r="D119" s="24">
        <v>0</v>
      </c>
      <c r="E119" s="27">
        <v>0</v>
      </c>
      <c r="F119" s="24">
        <f t="shared" si="15"/>
        <v>0</v>
      </c>
      <c r="G119" s="27">
        <v>0</v>
      </c>
      <c r="H119" s="27">
        <v>0</v>
      </c>
      <c r="I119" s="27">
        <f t="shared" si="13"/>
        <v>0</v>
      </c>
    </row>
    <row r="120" spans="2:9" x14ac:dyDescent="0.2">
      <c r="B120" s="25" t="s">
        <v>48</v>
      </c>
      <c r="C120" s="26"/>
      <c r="D120" s="24">
        <v>0</v>
      </c>
      <c r="E120" s="27">
        <v>0</v>
      </c>
      <c r="F120" s="27">
        <f t="shared" si="15"/>
        <v>0</v>
      </c>
      <c r="G120" s="27">
        <v>0</v>
      </c>
      <c r="H120" s="27">
        <v>0</v>
      </c>
      <c r="I120" s="27">
        <f t="shared" si="13"/>
        <v>0</v>
      </c>
    </row>
    <row r="121" spans="2:9" x14ac:dyDescent="0.2">
      <c r="B121" s="25" t="s">
        <v>49</v>
      </c>
      <c r="C121" s="26"/>
      <c r="D121" s="24">
        <v>0</v>
      </c>
      <c r="E121" s="27">
        <v>0</v>
      </c>
      <c r="F121" s="24">
        <f t="shared" si="15"/>
        <v>0</v>
      </c>
      <c r="G121" s="27">
        <v>0</v>
      </c>
      <c r="H121" s="27">
        <v>0</v>
      </c>
      <c r="I121" s="27">
        <f t="shared" si="13"/>
        <v>0</v>
      </c>
    </row>
    <row r="122" spans="2:9" x14ac:dyDescent="0.2">
      <c r="B122" s="25" t="s">
        <v>50</v>
      </c>
      <c r="C122" s="26"/>
      <c r="D122" s="24">
        <v>0</v>
      </c>
      <c r="E122" s="27">
        <v>0</v>
      </c>
      <c r="F122" s="27">
        <f t="shared" si="15"/>
        <v>0</v>
      </c>
      <c r="G122" s="27">
        <v>0</v>
      </c>
      <c r="H122" s="27">
        <v>0</v>
      </c>
      <c r="I122" s="27">
        <f t="shared" si="13"/>
        <v>0</v>
      </c>
    </row>
    <row r="123" spans="2:9" x14ac:dyDescent="0.2">
      <c r="B123" s="25" t="s">
        <v>51</v>
      </c>
      <c r="C123" s="26"/>
      <c r="D123" s="24">
        <v>0</v>
      </c>
      <c r="E123" s="27">
        <v>0</v>
      </c>
      <c r="F123" s="24">
        <f t="shared" si="15"/>
        <v>0</v>
      </c>
      <c r="G123" s="27">
        <v>0</v>
      </c>
      <c r="H123" s="27">
        <v>0</v>
      </c>
      <c r="I123" s="27">
        <f t="shared" si="13"/>
        <v>0</v>
      </c>
    </row>
    <row r="124" spans="2:9" x14ac:dyDescent="0.2">
      <c r="B124" s="22" t="s">
        <v>52</v>
      </c>
      <c r="C124" s="23"/>
      <c r="D124" s="24">
        <f>SUM(D125:D133)</f>
        <v>404343</v>
      </c>
      <c r="E124" s="24">
        <f>SUM(E125:E133)</f>
        <v>-402600.62</v>
      </c>
      <c r="F124" s="24">
        <f>SUM(F125:F133)</f>
        <v>1742.3800000000047</v>
      </c>
      <c r="G124" s="24">
        <f>SUM(G125:G133)</f>
        <v>0</v>
      </c>
      <c r="H124" s="24">
        <f>SUM(H125:H133)</f>
        <v>0</v>
      </c>
      <c r="I124" s="27">
        <f t="shared" si="13"/>
        <v>1742.3800000000047</v>
      </c>
    </row>
    <row r="125" spans="2:9" x14ac:dyDescent="0.2">
      <c r="B125" s="25" t="s">
        <v>53</v>
      </c>
      <c r="C125" s="26"/>
      <c r="D125" s="24">
        <v>143006</v>
      </c>
      <c r="E125" s="27">
        <v>-143006</v>
      </c>
      <c r="F125" s="24">
        <v>0</v>
      </c>
      <c r="G125" s="27">
        <v>0</v>
      </c>
      <c r="H125" s="27">
        <v>0</v>
      </c>
      <c r="I125" s="27">
        <f t="shared" si="13"/>
        <v>0</v>
      </c>
    </row>
    <row r="126" spans="2:9" x14ac:dyDescent="0.2">
      <c r="B126" s="25" t="s">
        <v>54</v>
      </c>
      <c r="C126" s="26"/>
      <c r="D126" s="24">
        <v>115551</v>
      </c>
      <c r="E126" s="27">
        <v>-115551</v>
      </c>
      <c r="F126" s="27">
        <v>0</v>
      </c>
      <c r="G126" s="27">
        <v>0</v>
      </c>
      <c r="H126" s="27">
        <v>0</v>
      </c>
      <c r="I126" s="27">
        <f t="shared" si="13"/>
        <v>0</v>
      </c>
    </row>
    <row r="127" spans="2:9" x14ac:dyDescent="0.2">
      <c r="B127" s="25" t="s">
        <v>55</v>
      </c>
      <c r="C127" s="26"/>
      <c r="D127" s="24">
        <v>0</v>
      </c>
      <c r="E127" s="27">
        <v>0</v>
      </c>
      <c r="F127" s="24">
        <f t="shared" ref="F127:F133" si="16">D127+E127</f>
        <v>0</v>
      </c>
      <c r="G127" s="27">
        <v>0</v>
      </c>
      <c r="H127" s="27">
        <v>0</v>
      </c>
      <c r="I127" s="27">
        <f t="shared" si="13"/>
        <v>0</v>
      </c>
    </row>
    <row r="128" spans="2:9" x14ac:dyDescent="0.2">
      <c r="B128" s="25" t="s">
        <v>56</v>
      </c>
      <c r="C128" s="26"/>
      <c r="D128" s="24">
        <v>0</v>
      </c>
      <c r="E128" s="27">
        <v>0</v>
      </c>
      <c r="F128" s="27">
        <f t="shared" si="16"/>
        <v>0</v>
      </c>
      <c r="G128" s="27">
        <v>0</v>
      </c>
      <c r="H128" s="27">
        <v>0</v>
      </c>
      <c r="I128" s="27">
        <f t="shared" si="13"/>
        <v>0</v>
      </c>
    </row>
    <row r="129" spans="2:9" x14ac:dyDescent="0.2">
      <c r="B129" s="25" t="s">
        <v>57</v>
      </c>
      <c r="C129" s="26"/>
      <c r="D129" s="24">
        <v>0</v>
      </c>
      <c r="E129" s="27">
        <v>0</v>
      </c>
      <c r="F129" s="24">
        <f t="shared" si="16"/>
        <v>0</v>
      </c>
      <c r="G129" s="27">
        <v>0</v>
      </c>
      <c r="H129" s="27">
        <v>0</v>
      </c>
      <c r="I129" s="27">
        <f t="shared" si="13"/>
        <v>0</v>
      </c>
    </row>
    <row r="130" spans="2:9" x14ac:dyDescent="0.2">
      <c r="B130" s="25" t="s">
        <v>58</v>
      </c>
      <c r="C130" s="26"/>
      <c r="D130" s="24">
        <v>145786</v>
      </c>
      <c r="E130" s="27">
        <v>-144043.62</v>
      </c>
      <c r="F130" s="27">
        <v>1742.3800000000047</v>
      </c>
      <c r="G130" s="27">
        <v>0</v>
      </c>
      <c r="H130" s="27">
        <v>0</v>
      </c>
      <c r="I130" s="27">
        <f t="shared" si="13"/>
        <v>1742.3800000000047</v>
      </c>
    </row>
    <row r="131" spans="2:9" x14ac:dyDescent="0.2">
      <c r="B131" s="25" t="s">
        <v>59</v>
      </c>
      <c r="C131" s="26"/>
      <c r="D131" s="24">
        <v>0</v>
      </c>
      <c r="E131" s="27">
        <v>0</v>
      </c>
      <c r="F131" s="24">
        <f t="shared" si="16"/>
        <v>0</v>
      </c>
      <c r="G131" s="27">
        <v>0</v>
      </c>
      <c r="H131" s="27">
        <v>0</v>
      </c>
      <c r="I131" s="27">
        <f t="shared" si="13"/>
        <v>0</v>
      </c>
    </row>
    <row r="132" spans="2:9" x14ac:dyDescent="0.2">
      <c r="B132" s="25" t="s">
        <v>60</v>
      </c>
      <c r="C132" s="26"/>
      <c r="D132" s="24">
        <v>0</v>
      </c>
      <c r="E132" s="27">
        <v>0</v>
      </c>
      <c r="F132" s="27">
        <f t="shared" si="16"/>
        <v>0</v>
      </c>
      <c r="G132" s="27">
        <v>0</v>
      </c>
      <c r="H132" s="27">
        <v>0</v>
      </c>
      <c r="I132" s="27">
        <f t="shared" si="13"/>
        <v>0</v>
      </c>
    </row>
    <row r="133" spans="2:9" x14ac:dyDescent="0.2">
      <c r="B133" s="25" t="s">
        <v>61</v>
      </c>
      <c r="C133" s="26"/>
      <c r="D133" s="24">
        <v>0</v>
      </c>
      <c r="E133" s="27">
        <v>0</v>
      </c>
      <c r="F133" s="24">
        <f t="shared" si="16"/>
        <v>0</v>
      </c>
      <c r="G133" s="27">
        <v>0</v>
      </c>
      <c r="H133" s="27">
        <v>0</v>
      </c>
      <c r="I133" s="27">
        <f t="shared" si="13"/>
        <v>0</v>
      </c>
    </row>
    <row r="134" spans="2:9" x14ac:dyDescent="0.2">
      <c r="B134" s="22" t="s">
        <v>62</v>
      </c>
      <c r="C134" s="23"/>
      <c r="D134" s="24">
        <f>SUM(D135:D137)</f>
        <v>38030523</v>
      </c>
      <c r="E134" s="24">
        <f>SUM(E135:E137)</f>
        <v>10680075.27</v>
      </c>
      <c r="F134" s="24">
        <f>SUM(F135:F137)</f>
        <v>48710598.269999996</v>
      </c>
      <c r="G134" s="24">
        <f>SUM(G135:G137)</f>
        <v>46552660.640000001</v>
      </c>
      <c r="H134" s="24">
        <f>SUM(H135:H137)</f>
        <v>46552660.640000001</v>
      </c>
      <c r="I134" s="27">
        <f t="shared" si="13"/>
        <v>2157937.6299999952</v>
      </c>
    </row>
    <row r="135" spans="2:9" x14ac:dyDescent="0.2">
      <c r="B135" s="25" t="s">
        <v>63</v>
      </c>
      <c r="C135" s="26"/>
      <c r="D135" s="24">
        <v>38030523</v>
      </c>
      <c r="E135" s="27">
        <v>10680075.27</v>
      </c>
      <c r="F135" s="24">
        <v>48710598.269999996</v>
      </c>
      <c r="G135" s="27">
        <v>46552660.640000001</v>
      </c>
      <c r="H135" s="27">
        <v>46552660.640000001</v>
      </c>
      <c r="I135" s="27">
        <f t="shared" si="13"/>
        <v>2157937.6299999952</v>
      </c>
    </row>
    <row r="136" spans="2:9" x14ac:dyDescent="0.2">
      <c r="B136" s="25" t="s">
        <v>64</v>
      </c>
      <c r="C136" s="26"/>
      <c r="D136" s="24">
        <v>0</v>
      </c>
      <c r="E136" s="27">
        <v>0</v>
      </c>
      <c r="F136" s="27">
        <f>D136+E136</f>
        <v>0</v>
      </c>
      <c r="G136" s="27">
        <v>0</v>
      </c>
      <c r="H136" s="27">
        <v>0</v>
      </c>
      <c r="I136" s="27">
        <f t="shared" si="13"/>
        <v>0</v>
      </c>
    </row>
    <row r="137" spans="2:9" x14ac:dyDescent="0.2">
      <c r="B137" s="25" t="s">
        <v>65</v>
      </c>
      <c r="C137" s="26"/>
      <c r="D137" s="24">
        <v>0</v>
      </c>
      <c r="E137" s="27">
        <v>0</v>
      </c>
      <c r="F137" s="24">
        <f>D137+E137</f>
        <v>0</v>
      </c>
      <c r="G137" s="27">
        <v>0</v>
      </c>
      <c r="H137" s="27">
        <v>0</v>
      </c>
      <c r="I137" s="27">
        <f t="shared" si="13"/>
        <v>0</v>
      </c>
    </row>
    <row r="138" spans="2:9" x14ac:dyDescent="0.2">
      <c r="B138" s="22" t="s">
        <v>66</v>
      </c>
      <c r="C138" s="23"/>
      <c r="D138" s="24">
        <f>SUM(D139:D146)</f>
        <v>0</v>
      </c>
      <c r="E138" s="24">
        <f>SUM(E139:E146)</f>
        <v>0</v>
      </c>
      <c r="F138" s="24">
        <f>F139+F140+F141+F142+F143+F145+F146</f>
        <v>0</v>
      </c>
      <c r="G138" s="24">
        <f>SUM(G139:G146)</f>
        <v>0</v>
      </c>
      <c r="H138" s="24">
        <f>SUM(H139:H146)</f>
        <v>0</v>
      </c>
      <c r="I138" s="27">
        <f t="shared" si="13"/>
        <v>0</v>
      </c>
    </row>
    <row r="139" spans="2:9" x14ac:dyDescent="0.2">
      <c r="B139" s="25" t="s">
        <v>67</v>
      </c>
      <c r="C139" s="26"/>
      <c r="D139" s="24">
        <v>0</v>
      </c>
      <c r="E139" s="27">
        <v>0</v>
      </c>
      <c r="F139" s="24">
        <f>D139+E139</f>
        <v>0</v>
      </c>
      <c r="G139" s="27">
        <v>0</v>
      </c>
      <c r="H139" s="27">
        <v>0</v>
      </c>
      <c r="I139" s="27">
        <f t="shared" si="13"/>
        <v>0</v>
      </c>
    </row>
    <row r="140" spans="2:9" x14ac:dyDescent="0.2">
      <c r="B140" s="25" t="s">
        <v>68</v>
      </c>
      <c r="C140" s="26"/>
      <c r="D140" s="24">
        <v>0</v>
      </c>
      <c r="E140" s="27">
        <v>0</v>
      </c>
      <c r="F140" s="27">
        <f t="shared" ref="F140:F146" si="17">D140+E140</f>
        <v>0</v>
      </c>
      <c r="G140" s="27">
        <v>0</v>
      </c>
      <c r="H140" s="27">
        <v>0</v>
      </c>
      <c r="I140" s="27">
        <f t="shared" si="13"/>
        <v>0</v>
      </c>
    </row>
    <row r="141" spans="2:9" x14ac:dyDescent="0.2">
      <c r="B141" s="25" t="s">
        <v>69</v>
      </c>
      <c r="C141" s="26"/>
      <c r="D141" s="24">
        <v>0</v>
      </c>
      <c r="E141" s="27">
        <v>0</v>
      </c>
      <c r="F141" s="24">
        <f t="shared" si="17"/>
        <v>0</v>
      </c>
      <c r="G141" s="27">
        <v>0</v>
      </c>
      <c r="H141" s="27">
        <v>0</v>
      </c>
      <c r="I141" s="27">
        <f t="shared" si="13"/>
        <v>0</v>
      </c>
    </row>
    <row r="142" spans="2:9" x14ac:dyDescent="0.2">
      <c r="B142" s="25" t="s">
        <v>70</v>
      </c>
      <c r="C142" s="26"/>
      <c r="D142" s="24">
        <v>0</v>
      </c>
      <c r="E142" s="27">
        <v>0</v>
      </c>
      <c r="F142" s="27">
        <f t="shared" si="17"/>
        <v>0</v>
      </c>
      <c r="G142" s="27">
        <v>0</v>
      </c>
      <c r="H142" s="27">
        <v>0</v>
      </c>
      <c r="I142" s="27">
        <f t="shared" si="13"/>
        <v>0</v>
      </c>
    </row>
    <row r="143" spans="2:9" x14ac:dyDescent="0.2">
      <c r="B143" s="25" t="s">
        <v>71</v>
      </c>
      <c r="C143" s="26"/>
      <c r="D143" s="24">
        <v>0</v>
      </c>
      <c r="E143" s="27">
        <v>0</v>
      </c>
      <c r="F143" s="24">
        <f t="shared" si="17"/>
        <v>0</v>
      </c>
      <c r="G143" s="27">
        <v>0</v>
      </c>
      <c r="H143" s="27">
        <v>0</v>
      </c>
      <c r="I143" s="27">
        <f t="shared" si="13"/>
        <v>0</v>
      </c>
    </row>
    <row r="144" spans="2:9" x14ac:dyDescent="0.2">
      <c r="B144" s="25" t="s">
        <v>72</v>
      </c>
      <c r="C144" s="26"/>
      <c r="D144" s="24">
        <v>0</v>
      </c>
      <c r="E144" s="27">
        <v>0</v>
      </c>
      <c r="F144" s="27">
        <f t="shared" si="17"/>
        <v>0</v>
      </c>
      <c r="G144" s="27">
        <v>0</v>
      </c>
      <c r="H144" s="27">
        <v>0</v>
      </c>
      <c r="I144" s="27">
        <f t="shared" si="13"/>
        <v>0</v>
      </c>
    </row>
    <row r="145" spans="2:9" x14ac:dyDescent="0.2">
      <c r="B145" s="25" t="s">
        <v>73</v>
      </c>
      <c r="C145" s="26"/>
      <c r="D145" s="24">
        <v>0</v>
      </c>
      <c r="E145" s="27">
        <v>0</v>
      </c>
      <c r="F145" s="24">
        <f t="shared" si="17"/>
        <v>0</v>
      </c>
      <c r="G145" s="27">
        <v>0</v>
      </c>
      <c r="H145" s="27">
        <v>0</v>
      </c>
      <c r="I145" s="27">
        <f t="shared" si="13"/>
        <v>0</v>
      </c>
    </row>
    <row r="146" spans="2:9" x14ac:dyDescent="0.2">
      <c r="B146" s="25" t="s">
        <v>74</v>
      </c>
      <c r="C146" s="26"/>
      <c r="D146" s="24">
        <v>0</v>
      </c>
      <c r="E146" s="27">
        <v>0</v>
      </c>
      <c r="F146" s="27">
        <f t="shared" si="17"/>
        <v>0</v>
      </c>
      <c r="G146" s="27">
        <v>0</v>
      </c>
      <c r="H146" s="27">
        <v>0</v>
      </c>
      <c r="I146" s="27">
        <f t="shared" si="13"/>
        <v>0</v>
      </c>
    </row>
    <row r="147" spans="2:9" x14ac:dyDescent="0.2">
      <c r="B147" s="25" t="s">
        <v>75</v>
      </c>
      <c r="C147" s="26"/>
      <c r="D147" s="24">
        <f>SUM(D148:D150)</f>
        <v>0</v>
      </c>
      <c r="E147" s="27">
        <f>SUM(E148:E150)</f>
        <v>0</v>
      </c>
      <c r="F147" s="24">
        <f>SUM(F148:F150)</f>
        <v>0</v>
      </c>
      <c r="G147" s="27">
        <f>SUM(G148:G150)</f>
        <v>0</v>
      </c>
      <c r="H147" s="27">
        <f>SUM(H148:H150)</f>
        <v>0</v>
      </c>
      <c r="I147" s="27">
        <f t="shared" si="13"/>
        <v>0</v>
      </c>
    </row>
    <row r="148" spans="2:9" x14ac:dyDescent="0.2">
      <c r="B148" s="25" t="s">
        <v>76</v>
      </c>
      <c r="C148" s="26"/>
      <c r="D148" s="24">
        <v>0</v>
      </c>
      <c r="E148" s="27">
        <v>0</v>
      </c>
      <c r="F148" s="27">
        <f>D148+E148</f>
        <v>0</v>
      </c>
      <c r="G148" s="27">
        <v>0</v>
      </c>
      <c r="H148" s="27">
        <v>0</v>
      </c>
      <c r="I148" s="27">
        <f t="shared" si="13"/>
        <v>0</v>
      </c>
    </row>
    <row r="149" spans="2:9" x14ac:dyDescent="0.2">
      <c r="B149" s="25" t="s">
        <v>77</v>
      </c>
      <c r="C149" s="26"/>
      <c r="D149" s="24">
        <v>0</v>
      </c>
      <c r="E149" s="27">
        <v>0</v>
      </c>
      <c r="F149" s="24">
        <f>D149+E149</f>
        <v>0</v>
      </c>
      <c r="G149" s="27">
        <v>0</v>
      </c>
      <c r="H149" s="27">
        <v>0</v>
      </c>
      <c r="I149" s="27">
        <f t="shared" si="13"/>
        <v>0</v>
      </c>
    </row>
    <row r="150" spans="2:9" x14ac:dyDescent="0.2">
      <c r="B150" s="25" t="s">
        <v>78</v>
      </c>
      <c r="C150" s="26"/>
      <c r="D150" s="24">
        <v>0</v>
      </c>
      <c r="E150" s="27">
        <v>0</v>
      </c>
      <c r="F150" s="27">
        <f>D150+E150</f>
        <v>0</v>
      </c>
      <c r="G150" s="27">
        <v>0</v>
      </c>
      <c r="H150" s="27">
        <v>0</v>
      </c>
      <c r="I150" s="27">
        <f t="shared" ref="I150:I158" si="18">F150-G150</f>
        <v>0</v>
      </c>
    </row>
    <row r="151" spans="2:9" x14ac:dyDescent="0.2">
      <c r="B151" s="25" t="s">
        <v>79</v>
      </c>
      <c r="C151" s="26"/>
      <c r="D151" s="24">
        <f>SUM(D152:D158)</f>
        <v>15029652</v>
      </c>
      <c r="E151" s="27">
        <f>SUM(E152:E158)</f>
        <v>0</v>
      </c>
      <c r="F151" s="24">
        <f>SUM(F152:F158)</f>
        <v>15029652</v>
      </c>
      <c r="G151" s="27">
        <f>SUM(G152:G158)</f>
        <v>15029571.440000001</v>
      </c>
      <c r="H151" s="27">
        <f>SUM(H152:H158)</f>
        <v>15029571.440000001</v>
      </c>
      <c r="I151" s="27">
        <f t="shared" si="18"/>
        <v>80.559999998658895</v>
      </c>
    </row>
    <row r="152" spans="2:9" x14ac:dyDescent="0.2">
      <c r="B152" s="25" t="s">
        <v>80</v>
      </c>
      <c r="C152" s="26"/>
      <c r="D152" s="24">
        <v>14528337</v>
      </c>
      <c r="E152" s="27">
        <v>0</v>
      </c>
      <c r="F152" s="27">
        <f>D152+E152</f>
        <v>14528337</v>
      </c>
      <c r="G152" s="27">
        <v>14528256.48</v>
      </c>
      <c r="H152" s="27">
        <v>14528256.48</v>
      </c>
      <c r="I152" s="27">
        <f t="shared" si="18"/>
        <v>80.519999999552965</v>
      </c>
    </row>
    <row r="153" spans="2:9" x14ac:dyDescent="0.2">
      <c r="B153" s="25" t="s">
        <v>81</v>
      </c>
      <c r="C153" s="26"/>
      <c r="D153" s="24">
        <v>501315</v>
      </c>
      <c r="E153" s="27">
        <v>0</v>
      </c>
      <c r="F153" s="24">
        <f t="shared" ref="F153:F158" si="19">D153+E153</f>
        <v>501315</v>
      </c>
      <c r="G153" s="27">
        <v>501314.96</v>
      </c>
      <c r="H153" s="27">
        <v>501314.96</v>
      </c>
      <c r="I153" s="27">
        <f t="shared" si="18"/>
        <v>3.9999999979045242E-2</v>
      </c>
    </row>
    <row r="154" spans="2:9" x14ac:dyDescent="0.2">
      <c r="B154" s="25" t="s">
        <v>82</v>
      </c>
      <c r="C154" s="26"/>
      <c r="D154" s="24">
        <v>0</v>
      </c>
      <c r="E154" s="27">
        <v>0</v>
      </c>
      <c r="F154" s="27">
        <f t="shared" si="19"/>
        <v>0</v>
      </c>
      <c r="G154" s="27">
        <v>0</v>
      </c>
      <c r="H154" s="27">
        <v>0</v>
      </c>
      <c r="I154" s="27">
        <f t="shared" si="18"/>
        <v>0</v>
      </c>
    </row>
    <row r="155" spans="2:9" x14ac:dyDescent="0.2">
      <c r="B155" s="25" t="s">
        <v>83</v>
      </c>
      <c r="C155" s="26"/>
      <c r="D155" s="24">
        <v>0</v>
      </c>
      <c r="E155" s="27">
        <v>0</v>
      </c>
      <c r="F155" s="24">
        <f t="shared" si="19"/>
        <v>0</v>
      </c>
      <c r="G155" s="27">
        <v>0</v>
      </c>
      <c r="H155" s="27">
        <v>0</v>
      </c>
      <c r="I155" s="27">
        <f t="shared" si="18"/>
        <v>0</v>
      </c>
    </row>
    <row r="156" spans="2:9" x14ac:dyDescent="0.2">
      <c r="B156" s="25" t="s">
        <v>84</v>
      </c>
      <c r="C156" s="26"/>
      <c r="D156" s="24">
        <v>0</v>
      </c>
      <c r="E156" s="27">
        <v>0</v>
      </c>
      <c r="F156" s="27">
        <f t="shared" si="19"/>
        <v>0</v>
      </c>
      <c r="G156" s="27">
        <v>0</v>
      </c>
      <c r="H156" s="27">
        <v>0</v>
      </c>
      <c r="I156" s="27">
        <f t="shared" si="18"/>
        <v>0</v>
      </c>
    </row>
    <row r="157" spans="2:9" x14ac:dyDescent="0.2">
      <c r="B157" s="25" t="s">
        <v>85</v>
      </c>
      <c r="C157" s="26"/>
      <c r="D157" s="24">
        <v>0</v>
      </c>
      <c r="E157" s="27">
        <v>0</v>
      </c>
      <c r="F157" s="24">
        <f t="shared" si="19"/>
        <v>0</v>
      </c>
      <c r="G157" s="27">
        <v>0</v>
      </c>
      <c r="H157" s="27">
        <v>0</v>
      </c>
      <c r="I157" s="27">
        <f t="shared" si="18"/>
        <v>0</v>
      </c>
    </row>
    <row r="158" spans="2:9" x14ac:dyDescent="0.2">
      <c r="B158" s="25" t="s">
        <v>86</v>
      </c>
      <c r="C158" s="26"/>
      <c r="D158" s="24">
        <v>0</v>
      </c>
      <c r="E158" s="27">
        <v>0</v>
      </c>
      <c r="F158" s="27">
        <f t="shared" si="19"/>
        <v>0</v>
      </c>
      <c r="G158" s="27">
        <v>0</v>
      </c>
      <c r="H158" s="27">
        <v>0</v>
      </c>
      <c r="I158" s="27">
        <f t="shared" si="18"/>
        <v>0</v>
      </c>
    </row>
    <row r="159" spans="2:9" x14ac:dyDescent="0.2">
      <c r="B159" s="25"/>
      <c r="C159" s="26"/>
      <c r="D159" s="24">
        <v>0</v>
      </c>
      <c r="E159" s="27">
        <v>0</v>
      </c>
      <c r="F159" s="24">
        <v>0</v>
      </c>
      <c r="G159" s="27">
        <v>0</v>
      </c>
      <c r="H159" s="27">
        <v>0</v>
      </c>
      <c r="I159" s="27"/>
    </row>
    <row r="160" spans="2:9" x14ac:dyDescent="0.2">
      <c r="B160" s="37" t="s">
        <v>88</v>
      </c>
      <c r="C160" s="38"/>
      <c r="D160" s="21">
        <f t="shared" ref="D160:H160" si="20">D10+D85</f>
        <v>229173985</v>
      </c>
      <c r="E160" s="21">
        <f t="shared" si="20"/>
        <v>17219297.899999999</v>
      </c>
      <c r="F160" s="21">
        <f t="shared" si="20"/>
        <v>246393282.90000004</v>
      </c>
      <c r="G160" s="21">
        <f t="shared" si="20"/>
        <v>244134370.27000001</v>
      </c>
      <c r="H160" s="21">
        <f t="shared" si="20"/>
        <v>238179738.13999999</v>
      </c>
      <c r="I160" s="21">
        <f>I10+I85</f>
        <v>2258912.6299999943</v>
      </c>
    </row>
    <row r="161" spans="2:9" ht="13.5" thickBot="1" x14ac:dyDescent="0.25">
      <c r="B161" s="39"/>
      <c r="C161" s="40"/>
      <c r="D161" s="41"/>
      <c r="E161" s="42"/>
      <c r="F161" s="42"/>
      <c r="G161" s="42"/>
      <c r="H161" s="42"/>
      <c r="I161" s="42"/>
    </row>
    <row r="162" spans="2:9" x14ac:dyDescent="0.2">
      <c r="G162" s="43"/>
    </row>
    <row r="163" spans="2:9" x14ac:dyDescent="0.2">
      <c r="B163" s="44" t="s">
        <v>89</v>
      </c>
      <c r="C163" s="44"/>
      <c r="D163" s="44"/>
      <c r="E163" s="44"/>
      <c r="F163" s="44"/>
      <c r="G163" s="44"/>
      <c r="H163" s="44"/>
      <c r="I163" s="44"/>
    </row>
    <row r="164" spans="2:9" x14ac:dyDescent="0.2">
      <c r="B164" s="44"/>
      <c r="C164" s="44"/>
      <c r="D164" s="44"/>
      <c r="E164" s="44"/>
      <c r="F164" s="44"/>
      <c r="G164" s="44"/>
      <c r="H164" s="44"/>
      <c r="I164" s="44"/>
    </row>
    <row r="167" spans="2:9" x14ac:dyDescent="0.2">
      <c r="C167" s="45"/>
      <c r="D167" s="45"/>
      <c r="E167" s="45"/>
      <c r="F167" s="46"/>
      <c r="G167" s="46"/>
    </row>
    <row r="168" spans="2:9" x14ac:dyDescent="0.2">
      <c r="C168" s="45"/>
      <c r="D168" s="45"/>
      <c r="E168" s="45"/>
      <c r="F168" s="46"/>
      <c r="G168" s="46"/>
    </row>
    <row r="169" spans="2:9" x14ac:dyDescent="0.2">
      <c r="C169" s="45"/>
      <c r="D169" s="45"/>
      <c r="E169" s="45"/>
      <c r="F169" s="46"/>
      <c r="G169" s="46"/>
    </row>
    <row r="170" spans="2:9" x14ac:dyDescent="0.2">
      <c r="C170" s="45"/>
      <c r="D170" s="45"/>
      <c r="E170" s="45"/>
      <c r="F170" s="46"/>
      <c r="G170" s="46"/>
    </row>
    <row r="171" spans="2:9" x14ac:dyDescent="0.2">
      <c r="C171" s="45"/>
      <c r="D171" s="45"/>
      <c r="E171" s="45"/>
      <c r="F171" s="46"/>
      <c r="G171" s="46"/>
    </row>
    <row r="172" spans="2:9" x14ac:dyDescent="0.2">
      <c r="C172" s="46"/>
      <c r="D172" s="46"/>
      <c r="E172" s="46"/>
      <c r="F172" s="46"/>
      <c r="G172" s="46"/>
    </row>
    <row r="173" spans="2:9" ht="15" x14ac:dyDescent="0.25">
      <c r="C173" s="47" t="s">
        <v>90</v>
      </c>
      <c r="D173" s="46"/>
      <c r="E173" s="48" t="s">
        <v>91</v>
      </c>
      <c r="F173" s="49"/>
      <c r="G173" s="49"/>
    </row>
    <row r="174" spans="2:9" ht="15" x14ac:dyDescent="0.25">
      <c r="C174" s="50" t="s">
        <v>92</v>
      </c>
      <c r="D174" s="46"/>
      <c r="E174" s="51" t="s">
        <v>93</v>
      </c>
      <c r="F174" s="52"/>
      <c r="G174" s="52"/>
    </row>
    <row r="175" spans="2:9" ht="15" x14ac:dyDescent="0.25">
      <c r="C175" s="50"/>
      <c r="D175" s="46"/>
      <c r="E175" s="50"/>
      <c r="F175" s="53"/>
      <c r="G175" s="53"/>
    </row>
    <row r="176" spans="2:9" ht="15" x14ac:dyDescent="0.25">
      <c r="C176" s="50"/>
      <c r="D176" s="46"/>
      <c r="E176" s="50"/>
      <c r="F176" s="53"/>
      <c r="G176" s="53"/>
    </row>
    <row r="177" spans="3:7" ht="15" x14ac:dyDescent="0.25">
      <c r="C177" s="50"/>
      <c r="D177" s="46"/>
      <c r="E177" s="50"/>
      <c r="F177" s="53"/>
      <c r="G177" s="53"/>
    </row>
    <row r="178" spans="3:7" ht="15" x14ac:dyDescent="0.25">
      <c r="C178" s="50"/>
      <c r="D178" s="46"/>
      <c r="E178" s="50"/>
      <c r="F178" s="53"/>
      <c r="G178" s="53"/>
    </row>
    <row r="179" spans="3:7" ht="15" x14ac:dyDescent="0.25">
      <c r="C179" s="50"/>
      <c r="D179" s="46"/>
      <c r="E179" s="50"/>
      <c r="F179" s="53"/>
      <c r="G179" s="53"/>
    </row>
    <row r="180" spans="3:7" ht="15" x14ac:dyDescent="0.25">
      <c r="C180" s="50"/>
      <c r="D180" s="46"/>
      <c r="E180" s="50"/>
      <c r="F180" s="53"/>
      <c r="G180" s="53"/>
    </row>
    <row r="181" spans="3:7" x14ac:dyDescent="0.2">
      <c r="C181" s="46"/>
      <c r="D181" s="46"/>
      <c r="E181" s="46"/>
      <c r="F181" s="46"/>
      <c r="G181" s="46"/>
    </row>
    <row r="182" spans="3:7" ht="15" x14ac:dyDescent="0.25">
      <c r="C182" s="47" t="s">
        <v>94</v>
      </c>
      <c r="D182" s="46"/>
      <c r="E182" s="54"/>
      <c r="F182" s="52"/>
      <c r="G182" s="52"/>
    </row>
    <row r="183" spans="3:7" ht="15" x14ac:dyDescent="0.25">
      <c r="C183" s="55" t="s">
        <v>95</v>
      </c>
      <c r="D183" s="56"/>
      <c r="E183" s="57"/>
      <c r="F183" s="58"/>
      <c r="G183" s="58"/>
    </row>
  </sheetData>
  <mergeCells count="15">
    <mergeCell ref="E183:G183"/>
    <mergeCell ref="B39:C39"/>
    <mergeCell ref="B114:C114"/>
    <mergeCell ref="B163:I164"/>
    <mergeCell ref="E173:G173"/>
    <mergeCell ref="E174:G174"/>
    <mergeCell ref="E182:G182"/>
    <mergeCell ref="B2:I2"/>
    <mergeCell ref="B3:I3"/>
    <mergeCell ref="B4:I4"/>
    <mergeCell ref="B5:I5"/>
    <mergeCell ref="B6:I6"/>
    <mergeCell ref="B7:C9"/>
    <mergeCell ref="D7:H8"/>
    <mergeCell ref="I7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2022-02-01T20:51:06Z</dcterms:created>
  <dcterms:modified xsi:type="dcterms:W3CDTF">2022-02-01T20:51:41Z</dcterms:modified>
</cp:coreProperties>
</file>