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showInkAnnotation="0"/>
  <mc:AlternateContent xmlns:mc="http://schemas.openxmlformats.org/markup-compatibility/2006">
    <mc:Choice Requires="x15">
      <x15ac:absPath xmlns:x15ac="http://schemas.microsoft.com/office/spreadsheetml/2010/11/ac" url="C:\Users\DELL\Documents\Ejercicio 2026\Anexos 2026\"/>
    </mc:Choice>
  </mc:AlternateContent>
  <xr:revisionPtr revIDLastSave="0" documentId="13_ncr:1_{05230CF8-2398-408B-A016-4D31B25CF94A}" xr6:coauthVersionLast="47" xr6:coauthVersionMax="47" xr10:uidLastSave="{00000000-0000-0000-0000-000000000000}"/>
  <bookViews>
    <workbookView xWindow="-120" yWindow="-120" windowWidth="29040" windowHeight="15720" tabRatio="749" activeTab="1" xr2:uid="{00000000-000D-0000-FFFF-FFFF00000000}"/>
  </bookViews>
  <sheets>
    <sheet name="ANEXO 1 INGRESOS PREDIAL 2025 " sheetId="30" r:id="rId1"/>
    <sheet name="ANEXO 2 AGUA POTABLE 2025" sheetId="31" r:id="rId2"/>
    <sheet name="ANEXO 3 IMPUESTOS 2025" sheetId="12" r:id="rId3"/>
    <sheet name="ANEXO 4 DERECHOS 2025" sheetId="13" r:id="rId4"/>
  </sheets>
  <definedNames>
    <definedName name="_xlnm.Print_Area" localSheetId="0">'ANEXO 1 INGRESOS PREDIAL 2025 '!$A$1:$T$36</definedName>
    <definedName name="_xlnm.Print_Area" localSheetId="1">'ANEXO 2 AGUA POTABLE 2025'!$A$1:$X$37</definedName>
    <definedName name="_xlnm.Print_Area" localSheetId="2">'ANEXO 3 IMPUESTOS 2025'!$B$2:$L$37</definedName>
    <definedName name="_xlnm.Print_Area" localSheetId="3">'ANEXO 4 DERECHOS 2025'!$D$2:$P$52</definedName>
    <definedName name="total" localSheetId="2">#REF!</definedName>
    <definedName name="total" localSheetId="3">#REF!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13" i="31" l="1"/>
  <c r="D13" i="31"/>
  <c r="D25" i="31" s="1"/>
  <c r="W13" i="31"/>
  <c r="B14" i="31"/>
  <c r="B15" i="31" s="1"/>
  <c r="B16" i="31" s="1"/>
  <c r="D14" i="31"/>
  <c r="M14" i="31"/>
  <c r="W14" i="31"/>
  <c r="X14" i="31"/>
  <c r="D15" i="31"/>
  <c r="M15" i="31" s="1"/>
  <c r="X15" i="31" s="1"/>
  <c r="W15" i="31"/>
  <c r="M16" i="31"/>
  <c r="W16" i="31"/>
  <c r="X16" i="31"/>
  <c r="B17" i="31"/>
  <c r="M17" i="31"/>
  <c r="W17" i="31"/>
  <c r="X17" i="31"/>
  <c r="B18" i="31"/>
  <c r="M18" i="31"/>
  <c r="W18" i="31"/>
  <c r="X18" i="31"/>
  <c r="B19" i="31"/>
  <c r="M19" i="31"/>
  <c r="W19" i="31"/>
  <c r="X19" i="31"/>
  <c r="B20" i="31"/>
  <c r="M20" i="31"/>
  <c r="W20" i="31"/>
  <c r="X20" i="31"/>
  <c r="B21" i="31"/>
  <c r="M21" i="31"/>
  <c r="W21" i="31"/>
  <c r="X21" i="31"/>
  <c r="B22" i="31"/>
  <c r="M22" i="31"/>
  <c r="W22" i="31"/>
  <c r="X22" i="31"/>
  <c r="B23" i="31"/>
  <c r="M23" i="31"/>
  <c r="W23" i="31"/>
  <c r="X23" i="31"/>
  <c r="B24" i="31"/>
  <c r="M24" i="31"/>
  <c r="W24" i="31"/>
  <c r="X24" i="31"/>
  <c r="C25" i="31"/>
  <c r="E25" i="31"/>
  <c r="F25" i="31"/>
  <c r="G25" i="31"/>
  <c r="H25" i="31"/>
  <c r="I25" i="31"/>
  <c r="J25" i="31"/>
  <c r="K25" i="31"/>
  <c r="L25" i="31"/>
  <c r="N25" i="31"/>
  <c r="O25" i="31"/>
  <c r="P25" i="31"/>
  <c r="Q25" i="31"/>
  <c r="R25" i="31"/>
  <c r="S25" i="31"/>
  <c r="T25" i="31"/>
  <c r="U25" i="31"/>
  <c r="V25" i="31"/>
  <c r="W25" i="31"/>
  <c r="M13" i="31" l="1"/>
  <c r="X13" i="31" l="1"/>
  <c r="X25" i="31" s="1"/>
  <c r="M25" i="31"/>
  <c r="R24" i="30" l="1"/>
  <c r="Q24" i="30"/>
  <c r="P24" i="30"/>
  <c r="O24" i="30"/>
  <c r="N24" i="30"/>
  <c r="M24" i="30"/>
  <c r="L24" i="30"/>
  <c r="J24" i="30"/>
  <c r="I24" i="30"/>
  <c r="H24" i="30"/>
  <c r="G24" i="30"/>
  <c r="F24" i="30"/>
  <c r="E24" i="30"/>
  <c r="D24" i="30"/>
  <c r="R23" i="30"/>
  <c r="K23" i="30"/>
  <c r="S23" i="30" s="1"/>
  <c r="R22" i="30"/>
  <c r="K22" i="30"/>
  <c r="S22" i="30" s="1"/>
  <c r="R21" i="30"/>
  <c r="K21" i="30"/>
  <c r="S21" i="30" s="1"/>
  <c r="R20" i="30"/>
  <c r="K20" i="30"/>
  <c r="S20" i="30" s="1"/>
  <c r="R19" i="30"/>
  <c r="K19" i="30"/>
  <c r="S19" i="30" s="1"/>
  <c r="R18" i="30"/>
  <c r="K18" i="30"/>
  <c r="S18" i="30" s="1"/>
  <c r="R17" i="30"/>
  <c r="K17" i="30"/>
  <c r="S17" i="30" s="1"/>
  <c r="R16" i="30"/>
  <c r="K16" i="30"/>
  <c r="S16" i="30" s="1"/>
  <c r="R15" i="30"/>
  <c r="K15" i="30"/>
  <c r="S15" i="30" s="1"/>
  <c r="R14" i="30"/>
  <c r="K14" i="30"/>
  <c r="S14" i="30" s="1"/>
  <c r="R13" i="30"/>
  <c r="K13" i="30"/>
  <c r="S13" i="30" s="1"/>
  <c r="C13" i="30"/>
  <c r="C14" i="30" s="1"/>
  <c r="C15" i="30" s="1"/>
  <c r="C16" i="30" s="1"/>
  <c r="C17" i="30" s="1"/>
  <c r="C18" i="30" s="1"/>
  <c r="C19" i="30" s="1"/>
  <c r="C20" i="30" s="1"/>
  <c r="C21" i="30" s="1"/>
  <c r="C22" i="30" s="1"/>
  <c r="C23" i="30" s="1"/>
  <c r="C24" i="30" s="1"/>
  <c r="R12" i="30"/>
  <c r="K12" i="30"/>
  <c r="K24" i="30" s="1"/>
  <c r="J31" i="13"/>
  <c r="J34" i="13"/>
  <c r="J17" i="13"/>
  <c r="S12" i="30" l="1"/>
  <c r="S24" i="30" s="1"/>
  <c r="E16" i="12" l="1"/>
  <c r="H36" i="13" l="1"/>
  <c r="J35" i="13"/>
  <c r="P35" i="13" s="1"/>
  <c r="P34" i="13"/>
  <c r="J33" i="13"/>
  <c r="P33" i="13" s="1"/>
  <c r="J32" i="13"/>
  <c r="P32" i="13" s="1"/>
  <c r="P31" i="13"/>
  <c r="J30" i="13"/>
  <c r="P30" i="13" s="1"/>
  <c r="J29" i="13"/>
  <c r="P29" i="13" s="1"/>
  <c r="J28" i="13"/>
  <c r="P28" i="13" s="1"/>
  <c r="J27" i="13"/>
  <c r="P27" i="13" s="1"/>
  <c r="J26" i="13"/>
  <c r="P26" i="13" s="1"/>
  <c r="J25" i="13"/>
  <c r="P25" i="13" s="1"/>
  <c r="J24" i="13"/>
  <c r="P24" i="13" s="1"/>
  <c r="J23" i="13"/>
  <c r="P23" i="13" s="1"/>
  <c r="J22" i="13"/>
  <c r="P22" i="13" s="1"/>
  <c r="J21" i="13"/>
  <c r="P21" i="13" s="1"/>
  <c r="J20" i="13"/>
  <c r="P20" i="13" s="1"/>
  <c r="J19" i="13"/>
  <c r="P19" i="13" s="1"/>
  <c r="J18" i="13"/>
  <c r="P18" i="13" s="1"/>
  <c r="P17" i="13"/>
  <c r="J26" i="12"/>
  <c r="I26" i="12"/>
  <c r="H26" i="12"/>
  <c r="G26" i="12"/>
  <c r="F26" i="12"/>
  <c r="C26" i="12"/>
  <c r="K19" i="12"/>
  <c r="E19" i="12"/>
  <c r="K18" i="12"/>
  <c r="E18" i="12"/>
  <c r="K17" i="12"/>
  <c r="E17" i="12"/>
  <c r="K16" i="12"/>
  <c r="J36" i="13" l="1"/>
  <c r="K26" i="12"/>
  <c r="E26" i="12"/>
  <c r="P36" i="13"/>
</calcChain>
</file>

<file path=xl/sharedStrings.xml><?xml version="1.0" encoding="utf-8"?>
<sst xmlns="http://schemas.openxmlformats.org/spreadsheetml/2006/main" count="280" uniqueCount="153">
  <si>
    <t>PADRÓN DE CONTRIBUYENTES</t>
  </si>
  <si>
    <t>No. DE CUENTAS (Pagadas)</t>
  </si>
  <si>
    <t xml:space="preserve">SUMA </t>
  </si>
  <si>
    <t>SUMA</t>
  </si>
  <si>
    <t>TOTAL</t>
  </si>
  <si>
    <t>IMPUESTO</t>
  </si>
  <si>
    <t>RECARGOS</t>
  </si>
  <si>
    <t>MULTAS</t>
  </si>
  <si>
    <t>GASTOS DE EJECUCIÓN</t>
  </si>
  <si>
    <t>INTERESES (No bancarios)</t>
  </si>
  <si>
    <t>INDEMNIZA-CIONES</t>
  </si>
  <si>
    <t>ENERO</t>
  </si>
  <si>
    <t>FEBRERO</t>
  </si>
  <si>
    <t>MARZO</t>
  </si>
  <si>
    <t>ABRIL</t>
  </si>
  <si>
    <t>MAYO</t>
  </si>
  <si>
    <t>JUNIO</t>
  </si>
  <si>
    <t>JULIO</t>
  </si>
  <si>
    <t>AGOSTO</t>
  </si>
  <si>
    <t>SEPTIEMBRE</t>
  </si>
  <si>
    <t>OCTUBRE</t>
  </si>
  <si>
    <t>NOVIEMBRE</t>
  </si>
  <si>
    <t>DICIEMBRE</t>
  </si>
  <si>
    <t>Elaboró</t>
  </si>
  <si>
    <t>Responsable de la Información</t>
  </si>
  <si>
    <t xml:space="preserve"> Vo. Bo.</t>
  </si>
  <si>
    <t>DRENAJE</t>
  </si>
  <si>
    <t>MES</t>
  </si>
  <si>
    <t xml:space="preserve">
TESORERO MUNICIPAL</t>
  </si>
  <si>
    <t>Presidente Municipal</t>
  </si>
  <si>
    <t>Tesorero Municipal</t>
  </si>
  <si>
    <t>ANEXO 1, A LA LEY DEL SISTEMA DE COORDINACIÓN FISCAL DEL ESTADO DE CAMPECHE</t>
  </si>
  <si>
    <t>EN PESOS</t>
  </si>
  <si>
    <t>ANEXO 2, A LA LEY DEL SISTEMA DE COORDINACIÓN FISCAL DEL ESTADO DE CAMPECHE</t>
  </si>
  <si>
    <t>Responsable de Catastro</t>
  </si>
  <si>
    <t>Información relativa a la recaudación del Impuesto Predial</t>
  </si>
  <si>
    <t>FORMATO PARA PROPORCIONAR INFORMACIÓN DE LA RECAUDACIÓN</t>
  </si>
  <si>
    <t>(Pesos)</t>
  </si>
  <si>
    <t>2) AÑO QUE SE INFORMA:</t>
  </si>
  <si>
    <t>(PESOS)</t>
  </si>
  <si>
    <t>FLUJO DE EFECTIVO DEL IMPORTE DE LA RECAUDACIÓN DEL AÑO QUE SE INFORMA</t>
  </si>
  <si>
    <t>FLUJO DE EFECTIVO DEL IMPORTE DE LA RECAUDACIÓN DE AÑOS ANTERIORES (REZAGO)</t>
  </si>
  <si>
    <t>FLUJO DE EFECTIVO DE LAS ACTUALIZACIONES</t>
  </si>
  <si>
    <t>FLUJO DE EFECTIVO DE LOS RECARGOS</t>
  </si>
  <si>
    <t>FLUJO DE EFECTIVO DE LAS MULTAS</t>
  </si>
  <si>
    <t>FLUJO DE EFECTIVO DE LOS GASTOS DE EJECUCIÓN</t>
  </si>
  <si>
    <t>FLUJO DE EFECTIVO DE LAS INDEMNIZACIONES</t>
  </si>
  <si>
    <t>3)</t>
  </si>
  <si>
    <t>4)</t>
  </si>
  <si>
    <t>5)</t>
  </si>
  <si>
    <t>6) = 4)+5)</t>
  </si>
  <si>
    <t>7)</t>
  </si>
  <si>
    <t>8)</t>
  </si>
  <si>
    <t>9)</t>
  </si>
  <si>
    <t>10)</t>
  </si>
  <si>
    <t>11)</t>
  </si>
  <si>
    <t>12)</t>
  </si>
  <si>
    <t>SUMAS  13)</t>
  </si>
  <si>
    <t>DERECHOS</t>
  </si>
  <si>
    <t>LEGISLACIÓN DONDE ESTÁ PREVISTO EL DERECHO (NOMBRE DE LA LEY, ARTÍCULO, FRACCIÓN Y PÁRRAFO)</t>
  </si>
  <si>
    <t>6)</t>
  </si>
  <si>
    <t>9) = 7) + 8)</t>
  </si>
  <si>
    <t>13)</t>
  </si>
  <si>
    <t>14)</t>
  </si>
  <si>
    <t>15)</t>
  </si>
  <si>
    <t>DE LOS IMPUESTOS MUNICIPALES CONTENIDOS EN LA CUENTA PÚBLICA OFICIAL</t>
  </si>
  <si>
    <t>1) MUNICIPIO:</t>
  </si>
  <si>
    <t>DE LOS DERECHOS MUNICIPALES CONTENIDOS EN LA CUENTA PÚBLICA OFICIAL</t>
  </si>
  <si>
    <t>ORIGEN (NOMBRE DE LAS ENTIDADES O DEPENDENCIAS DE LA ADMINISTRACIÓN PÚBLICA MUNICIPAL)</t>
  </si>
  <si>
    <t>TIPO DE ENTIDAD O DEPENDENCIA DE LA ADMINISTRACIÓN PÚBLICA MUNICIPAL (SECTOR MUNICIPAL, ORGANISMOS DESCENTRALIZADOS, ÓRGANOS DESCONCENTRADOS Y CONCESIONARIOS)</t>
  </si>
  <si>
    <t>Vo. Bo</t>
  </si>
  <si>
    <t>INGRESOS DEL AÑO QUE SE INFORMA</t>
  </si>
  <si>
    <t>INGRESOS DE AÑOS ANTERIORES (REZAGOS)</t>
  </si>
  <si>
    <t>Para los efectos de la fórmula a que se refieren los artículos 6, 8 y 9 de la Ley del Sistema de Coordinación Fiscal del Estado de Campeche, el importe de la recaudación de los impuestos será la cantidad efectivamente pagada que registre un flujo de efectivo, en el Municipio en el año de calendario de que se trate, independientemente del ejercicio fiscal en que se haya causado, así como los recargos, multas, gastos de ejecución, intereses no bancarios e indemnizaciones que se apliquen en relación con los impuestos. A la cantidad pagada se descontarán las devoluciones que se hayan efectuado por cualquier título o motivo.</t>
  </si>
  <si>
    <t xml:space="preserve">Para los efectos de la fórmula a que se refieren los artículos 6, 8 y 9 de la Ley del Sistema de Coordinación Fiscal, el importe de la recaudación de los derechos será la cantidad efectivamente pagada que registre un flujo de efectivo, independientemente del ejercicio fiscal en que se hayan causado, así como los recargos, multas, gastos de ejecución, intereses no bancarios e indemnizaciones. A la cantidad pagada se descontarán las devoluciones que se hayan efectuado por cualquier título o motivo. </t>
  </si>
  <si>
    <t>Las cifras reportadas en la cuenta pública oficial de los citados ingresos que estén relacionadas con el otorgamiento de beneficios, programas, subvenciones, o subsidios, aun cuando tengan una denominación distinta en la legislación local correspondiente, y que estén dirigidos a determinado sector de la población o de la economía, no se considerarán ingresos para efectos de la determinación de coeficientes de participaciones. (Artículo 2 de la Ley de Coordinación Fiscal).</t>
  </si>
  <si>
    <t>Para los efectos de la fórmula a que se refieren los artículos 5, 6, 7, 8 y 9 de la Ley del Sistema de Coordinación Fiscal del Estado de Campeche,  el impuesto predial será la cantidad efectivamente pagada en el Municipio en el año de calendario de que se trate que registre un flujo de efectivo, independientemente del ejercicio fiscal en que se haya causado, así como los recargos, multas, gastos de ejecución, intereses no bancarios e indemnizaciones que se apliquen en relación a este impuesto, excluyendo las contribuciones adicionales o cualquier otro concepto distinto que recaigan sobre el mismo. A la cantidad pagada se descontarán las devoluciones que se hayan efectuado por cualquier título o motivo. Las devoluciones que se realicen al impuesto predial y sus accesorios, en cumplimiento de sentencias judiciales, se descontarán del importe de la recaudación del ejercicio en que se dé cumplimiento a dichas resoluciones.</t>
  </si>
  <si>
    <t>Para los efectos de coordinación con las Entidades, se considerarán derechos, aún cuando tengan una denominación distinta en la legislación local correspondiente, las contribuciones que tengan las características de derecho conforme al Código Fiscal de la Federación y la Ley de Ingresos de la Federación.  (Artículo 10A de la Ley de Coordinación Fiscal).</t>
  </si>
  <si>
    <t>También se considerarán como derechos para los efectos de este artículo, las contribuciones u otros cobros, cualquiera que sea su denominación, que tengan la característica de derechos de acuerdo con el Código Fiscal de la Federación, aun cuando se cobren por concepto de aportaciones, cooperaciones, donativos, productos, aprovechamientos o como garantía de pago por posibles infracciones. (Artículo 10A de la Ley de Coordinación Fiscal).</t>
  </si>
  <si>
    <t>MUNICIPAL</t>
  </si>
  <si>
    <t>SOBRE ESPECTACULOS PUBLICOS</t>
  </si>
  <si>
    <t>SOBRE HONORARIOS POR SERVICIOS MEDICOS</t>
  </si>
  <si>
    <t>SOBRE ADQUISICION DE VEHICULOS DE MOTOR USADOS</t>
  </si>
  <si>
    <t>SOBRE ADQUISICION DE INMUEBLES</t>
  </si>
  <si>
    <t>AUTORIZACIÓN DE USO DE LA VÍA PUBLICA</t>
  </si>
  <si>
    <t>SERVICIOS DE TRANSITO</t>
  </si>
  <si>
    <t>ALUMBRADO PUBLICO</t>
  </si>
  <si>
    <t>PANTEONES</t>
  </si>
  <si>
    <t>MERCADOS</t>
  </si>
  <si>
    <t>LICENCIA DE USO DE SUELO</t>
  </si>
  <si>
    <t>ROTURA DE PAVIMENTO</t>
  </si>
  <si>
    <t>REGISTRO DE DIRECTORES DE OBRA</t>
  </si>
  <si>
    <t>OTROS DERECHOS</t>
  </si>
  <si>
    <t>LEY DE HACIENDA DE LOS MUNICIPIOS DEL ART 71 AL  74</t>
  </si>
  <si>
    <t>LEY DE HACIENDA DE LOS MUNICIPIOS DEL ART 75 AL 80</t>
  </si>
  <si>
    <t>LEY DE HACIENDA DE LOS MUNICIPIOS DEL ART 86 AL 89</t>
  </si>
  <si>
    <t>LEY DE HACIENDA DE LOS MUNICIPIOS DEL ART 91 AL 93</t>
  </si>
  <si>
    <t>LEY DE HACIENDA DE LOS MUNICIPIOS DEL ART 98 AL 102</t>
  </si>
  <si>
    <t>LEY DE HACIENDA DE LOS MUNICIPIOS DEL ART  105 AL 107</t>
  </si>
  <si>
    <t>LEY DE HACIENDA DE LOS MUNICIPIOS DEL ART  108 AL  111</t>
  </si>
  <si>
    <t>LEY DE HACIENDA DE LOS MUNICIPIOS DEL ART  112 Y 113</t>
  </si>
  <si>
    <t>LEY DE HACIENDA DE LOS MUNICIPIOS DEL ART 114  Y 115</t>
  </si>
  <si>
    <t>LEY DE HACIENDA DE LOS MUNICIPIOS DEL ART  124 AL 127</t>
  </si>
  <si>
    <t>PRESIDENTE MUNICIPAL</t>
  </si>
  <si>
    <t>TESORERO MUNICIPAL</t>
  </si>
  <si>
    <t xml:space="preserve">     Tesorero Municipal</t>
  </si>
  <si>
    <t>MUNICIPIO DE CALKINI</t>
  </si>
  <si>
    <t>CALKINI</t>
  </si>
  <si>
    <t>Sindico de Hacienda</t>
  </si>
  <si>
    <t>Vo. Bo.</t>
  </si>
  <si>
    <t>LIC. JORGE ALBERTO PACHECO UC.</t>
  </si>
  <si>
    <t>M.A. DIEGO FERNANDO FLORES CAHUN</t>
  </si>
  <si>
    <t>PROFR. JUAN DE DIOS CAAMAL MOO</t>
  </si>
  <si>
    <t>MONTOS EFECTIVAMENTE RECAUDADOS POR EL MUNICIPIO DE: CALKINI, POR EL EJERCICIO FISCAL 2025</t>
  </si>
  <si>
    <t>ANEXO 3 IMPUESTOS  DE  ORIGEN  MUNICIPAL</t>
  </si>
  <si>
    <t xml:space="preserve"> FORMATO PARA PROPORCIONAR INFORMACIÓN DE LA RECAUDACIÓN</t>
  </si>
  <si>
    <t>PROF. JUAN DE DIOS CAAMAL MOO</t>
  </si>
  <si>
    <t>CDEE. MILTON ULISES MILLAN ATOCHE</t>
  </si>
  <si>
    <t>SINDICO DE HACIENDA</t>
  </si>
  <si>
    <t>ANEXO 4: DERECHOS MUNICIPALES</t>
  </si>
  <si>
    <t>RECOLECCION DE BASURA</t>
  </si>
  <si>
    <t>LICENCIA DE CONSTRUCCION</t>
  </si>
  <si>
    <t>LICENCIA DE URBANIZACION</t>
  </si>
  <si>
    <t>POR LAS LICENCIAS PERMISOS Y AUTORIZACIONES ANUNCIOS,CARTELES O PUBLICIDAD</t>
  </si>
  <si>
    <t>EXPEDICION DE CEDULA CATASTRAL</t>
  </si>
  <si>
    <t>REGISTRO AL PADRON DE PROVEEDORES Y PRESTADORES DE SERVICIO</t>
  </si>
  <si>
    <t>LEY DE HACIENDA DE LOS MUNICIPIOS DEL ART  124 AL 128</t>
  </si>
  <si>
    <t>REGISTRO AL PADRON DE CONTRATISTAS</t>
  </si>
  <si>
    <t>LEY DE HACIENDA DE LOS MUNICIPIOS DEL ART  124 AL 129</t>
  </si>
  <si>
    <t>POR INSCRIPCION PARA PROCEDIMIENTO DE LICITACION</t>
  </si>
  <si>
    <t>LEY DE HACIENDA DE LOS MUNICIPIOS DEL ART  124 AL 130</t>
  </si>
  <si>
    <t>EXPEDICION DE CERTIFICADOS, CERTIFICACIONES, CONSTANCIAS Y DUPLICADOS DE DOCUMENTOS</t>
  </si>
  <si>
    <t>LEY DE HACIENDA DE LOS MUNICIPIOS DEL ART 128 AL 130</t>
  </si>
  <si>
    <t>POR SERVICIOS PRESTADOS POR LA DIRECCION DE CULTURA</t>
  </si>
  <si>
    <t>Información relativa a la recaudación por Derechos por Servicios de Agua</t>
  </si>
  <si>
    <t>No. Total de tomas registradas</t>
  </si>
  <si>
    <t>No. DE TOMAS
(Pagadas)</t>
  </si>
  <si>
    <t>INGRESOS AÑOS ANTERIORES (REZAGOS)</t>
  </si>
  <si>
    <t>SERVICIOS DE AGUA</t>
  </si>
  <si>
    <t>CONEXIONES Y RECONEXIONES</t>
  </si>
  <si>
    <t>ALCANTARI-LLADO</t>
  </si>
  <si>
    <t>INDEMNIZACIONES</t>
  </si>
  <si>
    <t>Para los efectos de la fórmula a que se refieren los artículos 6, 7, 8 y 9 de la Ley del Sistema de Coordinación Fiscal del Estado de Campeche, los derechos por el suministro de agua serán los efectivamente pagados que registre un flujo de efectivo, independientemente del ejercicio fiscal en que se hayan causado, por su consumo, drenaje, alcantarillado, recargos, multas, gastos de ejecución, conexiones, reconexiones, intereses no bancarios e indemnizaciones, excluyendo las contribuciones adicionales o cualquier otro concepto distinto que recaigan sobre el mismo. A la cantidad pagada se descontarán las devoluciones que se hayan efectuado por cualquier título o motivo. Las devoluciones que se realicen en los derechos por suministro de agua y sus accesorios, en cumplimiento de sentencias judiciales, se descontarán del importe de la recaudación del ejercicio en que se dé cumplimiento a dichas resoluciones. En el supuesto de que se hubiese descontado algún importe de la recaudación por concepto de concesiones, éste se sumará a las cantidades efectivamente cobradas por los organismos operadores del servicio en el Municipio. Las cifras de recaudación incluirán los derechos cobrados por el suministro del agua y las concesiones, sin importar que se hayan causado en períodos anteriores. Para los efectos de determinación de la base de la distribución, cuando los servicios de agua no sean prestados por las entidades o los municipios, los ingresos que obtengan los organismos operadores o concesionarios, se considerarán derechos por suministro de agua.</t>
  </si>
  <si>
    <t xml:space="preserve"> Vo.Bo.</t>
  </si>
  <si>
    <t>ING. PABLO BENICIO CAAMAL CAN</t>
  </si>
  <si>
    <t>C.D. MILTON ULISES MILLAN ATOCHE</t>
  </si>
  <si>
    <t>Director del Agua Potable</t>
  </si>
  <si>
    <t xml:space="preserve">         </t>
  </si>
  <si>
    <t xml:space="preserve">          </t>
  </si>
  <si>
    <t>ING. DIEGO FERNANDO FLORES CAHUN</t>
  </si>
  <si>
    <t>FLUJO DE EFECTIVO DE LOS INGRESOS DEL EJERCICIO FISCAL 2025</t>
  </si>
  <si>
    <r>
      <t>FLUJO DE EFECTIVO DE LOS INGRESOS DEL EJERCICIO FISCAL 2025</t>
    </r>
    <r>
      <rPr>
        <b/>
        <u/>
        <sz val="24"/>
        <rFont val="Arial"/>
        <family val="2"/>
      </rPr>
      <t xml:space="preserve"> </t>
    </r>
  </si>
  <si>
    <t>CUENTA PUBLICA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</si>
</sst>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quot;$&quot;* #,##0.00_-;\-&quot;$&quot;* #,##0.00_-;_-&quot;$&quot;* &quot;-&quot;??_-;_-@_-"/>
    <numFmt numFmtId="43" formatCode="_-* #,##0.00_-;\-* #,##0.00_-;_-* &quot;-&quot;??_-;_-@_-"/>
    <numFmt numFmtId="164" formatCode="#,##0_ ;[Red]\-#,##0\ "/>
    <numFmt numFmtId="165" formatCode="_-\$* #,##0.00_-;&quot;-$&quot;* #,##0.00_-;_-\$* \-??_-;_-@_-"/>
    <numFmt numFmtId="166" formatCode="#,##0.00_ ;[Red]\-#,##0.00\ "/>
    <numFmt numFmtId="167" formatCode="[$$-80A]#,##0.00"/>
    <numFmt numFmtId="168" formatCode="#,##0_ ;\-#,##0\ "/>
    <numFmt numFmtId="169" formatCode="&quot;$&quot;#,##0.00"/>
  </numFmts>
  <fonts count="98">
    <font>
      <sz val="11"/>
      <color theme="1"/>
      <name val="Arial Unicode MS"/>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1"/>
      <color theme="1"/>
      <name val="Calibri"/>
      <family val="2"/>
      <scheme val="minor"/>
    </font>
    <font>
      <sz val="11"/>
      <color theme="1"/>
      <name val="Azo Sans"/>
      <family val="3"/>
    </font>
    <font>
      <sz val="9"/>
      <color theme="1"/>
      <name val="Azo Sans"/>
      <family val="3"/>
    </font>
    <font>
      <sz val="10"/>
      <name val="Arial"/>
      <family val="2"/>
    </font>
    <font>
      <sz val="11"/>
      <name val="Azo Sans"/>
      <family val="3"/>
    </font>
    <font>
      <sz val="14"/>
      <color theme="1"/>
      <name val="Azo Sans"/>
      <family val="3"/>
    </font>
    <font>
      <b/>
      <sz val="20"/>
      <name val="Azo Sans"/>
      <family val="3"/>
    </font>
    <font>
      <sz val="20"/>
      <color theme="1"/>
      <name val="Azo Sans"/>
      <family val="3"/>
    </font>
    <font>
      <b/>
      <sz val="18"/>
      <color theme="1"/>
      <name val="Arial"/>
      <family val="2"/>
    </font>
    <font>
      <sz val="10"/>
      <color theme="1"/>
      <name val="Arial"/>
      <family val="2"/>
    </font>
    <font>
      <b/>
      <sz val="10"/>
      <name val="Arial"/>
      <family val="2"/>
    </font>
    <font>
      <b/>
      <sz val="12"/>
      <name val="Arial"/>
      <family val="2"/>
    </font>
    <font>
      <sz val="11"/>
      <color theme="1"/>
      <name val="Arial Unicode MS"/>
      <family val="2"/>
    </font>
    <font>
      <sz val="11.5"/>
      <color theme="1"/>
      <name val="Azo Sans"/>
      <family val="3"/>
    </font>
    <font>
      <sz val="11.5"/>
      <name val="Azo Sans"/>
      <family val="3"/>
    </font>
    <font>
      <b/>
      <sz val="11.5"/>
      <name val="Azo Sans"/>
      <family val="3"/>
    </font>
    <font>
      <b/>
      <sz val="11.5"/>
      <color theme="1"/>
      <name val="Azo Sans"/>
      <family val="3"/>
    </font>
    <font>
      <sz val="14"/>
      <name val="Arial"/>
      <family val="2"/>
    </font>
    <font>
      <b/>
      <sz val="14"/>
      <name val="Arial"/>
      <family val="2"/>
    </font>
    <font>
      <b/>
      <sz val="14"/>
      <color theme="1"/>
      <name val="Azo Sans"/>
      <family val="3"/>
    </font>
    <font>
      <b/>
      <sz val="14"/>
      <name val="Azo Sans"/>
      <family val="3"/>
    </font>
    <font>
      <sz val="14"/>
      <name val="Azo Sans"/>
      <family val="3"/>
    </font>
    <font>
      <b/>
      <sz val="18"/>
      <name val="Azo Sans"/>
      <family val="3"/>
    </font>
    <font>
      <sz val="18"/>
      <color theme="1"/>
      <name val="Azo Sans"/>
      <family val="3"/>
    </font>
    <font>
      <b/>
      <sz val="18"/>
      <color theme="1"/>
      <name val="Azo Sans"/>
      <family val="3"/>
    </font>
    <font>
      <b/>
      <sz val="18"/>
      <name val="Arial"/>
      <family val="2"/>
    </font>
    <font>
      <sz val="18"/>
      <name val="Arial"/>
      <family val="2"/>
    </font>
    <font>
      <sz val="18"/>
      <color theme="1"/>
      <name val="Arial"/>
      <family val="2"/>
    </font>
    <font>
      <b/>
      <sz val="24"/>
      <color theme="1"/>
      <name val="Arial"/>
      <family val="2"/>
    </font>
    <font>
      <sz val="24"/>
      <name val="Azo Sans"/>
      <family val="3"/>
    </font>
    <font>
      <b/>
      <sz val="24"/>
      <name val="Azo Sans"/>
      <family val="3"/>
    </font>
    <font>
      <b/>
      <sz val="26"/>
      <name val="Azo Sans"/>
      <family val="3"/>
    </font>
    <font>
      <sz val="12"/>
      <color theme="1"/>
      <name val="Azo Sans"/>
      <family val="3"/>
    </font>
    <font>
      <b/>
      <sz val="12"/>
      <name val="Azo Sans"/>
    </font>
    <font>
      <sz val="12"/>
      <name val="Azo Sans"/>
      <family val="3"/>
    </font>
    <font>
      <b/>
      <sz val="12"/>
      <name val="Azo Sans"/>
      <family val="3"/>
    </font>
    <font>
      <b/>
      <sz val="12"/>
      <color theme="1"/>
      <name val="Azo Sans"/>
    </font>
    <font>
      <b/>
      <sz val="11"/>
      <name val="Azo Sans"/>
    </font>
    <font>
      <b/>
      <sz val="26"/>
      <color theme="1"/>
      <name val="Arial Black"/>
      <family val="2"/>
    </font>
    <font>
      <b/>
      <sz val="22"/>
      <name val="Arial"/>
      <family val="2"/>
    </font>
    <font>
      <b/>
      <sz val="16"/>
      <name val="Arial"/>
      <family val="2"/>
    </font>
    <font>
      <sz val="14"/>
      <color theme="1"/>
      <name val="Arial"/>
      <family val="2"/>
    </font>
    <font>
      <b/>
      <sz val="20"/>
      <name val="Arial"/>
      <family val="2"/>
    </font>
    <font>
      <sz val="20"/>
      <name val="Arial"/>
      <family val="2"/>
    </font>
    <font>
      <sz val="12"/>
      <name val="Arial"/>
      <family val="2"/>
    </font>
    <font>
      <b/>
      <sz val="24"/>
      <name val="Arial"/>
      <family val="2"/>
    </font>
    <font>
      <b/>
      <u/>
      <sz val="24"/>
      <name val="Arial"/>
      <family val="2"/>
    </font>
    <font>
      <sz val="18"/>
      <name val="Azo Sans"/>
      <family val="3"/>
    </font>
    <font>
      <sz val="28"/>
      <color theme="1"/>
      <name val="Azo Sans"/>
      <family val="3"/>
    </font>
    <font>
      <b/>
      <sz val="72"/>
      <color theme="1"/>
      <name val="Arial Black"/>
      <family val="2"/>
    </font>
    <font>
      <sz val="28"/>
      <color theme="1"/>
      <name val="Arial"/>
      <family val="2"/>
    </font>
    <font>
      <b/>
      <sz val="28"/>
      <name val="Arial"/>
      <family val="2"/>
    </font>
    <font>
      <b/>
      <sz val="72"/>
      <name val="Arial"/>
      <family val="2"/>
    </font>
    <font>
      <b/>
      <sz val="48"/>
      <name val="Arial"/>
      <family val="2"/>
    </font>
    <font>
      <b/>
      <sz val="50"/>
      <name val="Arial"/>
      <family val="2"/>
    </font>
    <font>
      <b/>
      <sz val="55"/>
      <name val="Arial"/>
      <family val="2"/>
    </font>
    <font>
      <sz val="50"/>
      <name val="Arial"/>
      <family val="2"/>
    </font>
    <font>
      <sz val="50"/>
      <color theme="1"/>
      <name val="Arial"/>
      <family val="2"/>
    </font>
    <font>
      <sz val="48"/>
      <name val="Arial"/>
      <family val="2"/>
    </font>
    <font>
      <b/>
      <sz val="28"/>
      <name val="Azo Sans"/>
      <family val="3"/>
    </font>
    <font>
      <b/>
      <sz val="72"/>
      <name val="Azo Sans"/>
      <family val="3"/>
    </font>
    <font>
      <b/>
      <sz val="48"/>
      <name val="Azo Sans"/>
      <family val="3"/>
    </font>
    <font>
      <sz val="22"/>
      <color theme="1"/>
      <name val="Azo Sans"/>
      <family val="3"/>
    </font>
    <font>
      <sz val="37"/>
      <name val="Arial"/>
      <family val="2"/>
    </font>
    <font>
      <sz val="36"/>
      <name val="Arial"/>
      <family val="2"/>
    </font>
    <font>
      <sz val="24"/>
      <name val="Arial"/>
      <family val="2"/>
    </font>
    <font>
      <b/>
      <sz val="64"/>
      <name val="Arial"/>
      <family val="2"/>
    </font>
    <font>
      <b/>
      <sz val="36"/>
      <name val="Arial"/>
      <family val="2"/>
    </font>
    <font>
      <b/>
      <sz val="22"/>
      <name val="Azo Sans"/>
      <family val="3"/>
    </font>
    <font>
      <sz val="36"/>
      <name val="Azo Sans"/>
      <family val="3"/>
    </font>
    <font>
      <b/>
      <sz val="48"/>
      <color theme="1"/>
      <name val="Arial"/>
      <family val="2"/>
    </font>
    <font>
      <b/>
      <sz val="48"/>
      <color theme="1"/>
      <name val="Azo Sans"/>
      <family val="3"/>
    </font>
    <font>
      <sz val="16"/>
      <color theme="1"/>
      <name val="Arial"/>
      <family val="2"/>
    </font>
    <font>
      <sz val="16"/>
      <name val="Arial"/>
      <family val="2"/>
    </font>
    <font>
      <b/>
      <sz val="16"/>
      <color theme="1"/>
      <name val="Arial"/>
      <family val="2"/>
    </font>
    <font>
      <i/>
      <sz val="36"/>
      <name val="Arial"/>
      <family val="2"/>
    </font>
    <font>
      <b/>
      <sz val="11"/>
      <color theme="1"/>
      <name val="Azo Sans"/>
    </font>
  </fonts>
  <fills count="9">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0" tint="-0.249977111117893"/>
        <bgColor indexed="64"/>
      </patternFill>
    </fill>
    <fill>
      <patternFill patternType="solid">
        <fgColor theme="0"/>
        <bgColor indexed="64"/>
      </patternFill>
    </fill>
    <fill>
      <patternFill patternType="solid">
        <fgColor theme="0" tint="-0.24994659260841701"/>
        <bgColor indexed="64"/>
      </patternFill>
    </fill>
    <fill>
      <patternFill patternType="solid">
        <fgColor theme="3" tint="0.79998168889431442"/>
        <bgColor indexed="64"/>
      </patternFill>
    </fill>
    <fill>
      <patternFill patternType="solid">
        <fgColor theme="0" tint="-0.14999847407452621"/>
        <bgColor indexed="64"/>
      </patternFill>
    </fill>
  </fills>
  <borders count="51">
    <border>
      <left/>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right style="thin">
        <color indexed="64"/>
      </right>
      <top style="medium">
        <color indexed="64"/>
      </top>
      <bottom style="medium">
        <color indexed="64"/>
      </bottom>
      <diagonal/>
    </border>
    <border>
      <left/>
      <right/>
      <top style="thin">
        <color indexed="64"/>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40">
    <xf numFmtId="0" fontId="0" fillId="0" borderId="0"/>
    <xf numFmtId="0" fontId="20" fillId="0" borderId="0"/>
    <xf numFmtId="0" fontId="21" fillId="0" borderId="0"/>
    <xf numFmtId="0" fontId="24" fillId="0" borderId="0"/>
    <xf numFmtId="0" fontId="24" fillId="0" borderId="0">
      <alignment vertical="center"/>
    </xf>
    <xf numFmtId="0" fontId="24" fillId="0" borderId="0">
      <alignment vertical="center"/>
    </xf>
    <xf numFmtId="0" fontId="24" fillId="0" borderId="0"/>
    <xf numFmtId="0" fontId="24" fillId="0" borderId="0"/>
    <xf numFmtId="165" fontId="24" fillId="0" borderId="0" applyFill="0" applyBorder="0" applyAlignment="0" applyProtection="0"/>
    <xf numFmtId="0" fontId="19" fillId="0" borderId="0"/>
    <xf numFmtId="43" fontId="19" fillId="0" borderId="0" applyFont="0" applyFill="0" applyBorder="0" applyAlignment="0" applyProtection="0"/>
    <xf numFmtId="0" fontId="18" fillId="0" borderId="0"/>
    <xf numFmtId="44" fontId="33" fillId="0" borderId="0" applyFont="0" applyFill="0" applyBorder="0" applyAlignment="0" applyProtection="0"/>
    <xf numFmtId="0" fontId="20" fillId="0" borderId="0"/>
    <xf numFmtId="0" fontId="20" fillId="0" borderId="0">
      <alignment vertical="center"/>
    </xf>
    <xf numFmtId="0" fontId="17" fillId="0" borderId="0"/>
    <xf numFmtId="0" fontId="20" fillId="0" borderId="0"/>
    <xf numFmtId="0" fontId="20" fillId="0" borderId="0"/>
    <xf numFmtId="0" fontId="16" fillId="0" borderId="0"/>
    <xf numFmtId="44" fontId="33" fillId="0" borderId="0" applyFont="0" applyFill="0" applyBorder="0" applyAlignment="0" applyProtection="0"/>
    <xf numFmtId="43" fontId="33" fillId="0" borderId="0" applyFont="0" applyFill="0" applyBorder="0" applyAlignment="0" applyProtection="0"/>
    <xf numFmtId="0" fontId="15" fillId="0" borderId="0"/>
    <xf numFmtId="44" fontId="33" fillId="0" borderId="0" applyFont="0" applyFill="0" applyBorder="0" applyAlignment="0" applyProtection="0"/>
    <xf numFmtId="0" fontId="15" fillId="0" borderId="0"/>
    <xf numFmtId="0" fontId="14" fillId="0" borderId="0"/>
    <xf numFmtId="0" fontId="13" fillId="0" borderId="0"/>
    <xf numFmtId="0" fontId="13" fillId="0" borderId="0"/>
    <xf numFmtId="0" fontId="12" fillId="0" borderId="0"/>
    <xf numFmtId="0" fontId="11" fillId="0" borderId="0"/>
    <xf numFmtId="0" fontId="10" fillId="0" borderId="0"/>
    <xf numFmtId="0" fontId="9" fillId="0" borderId="0"/>
    <xf numFmtId="0" fontId="8" fillId="0" borderId="0"/>
    <xf numFmtId="0" fontId="7" fillId="0" borderId="0"/>
    <xf numFmtId="0" fontId="6" fillId="0" borderId="0"/>
    <xf numFmtId="0" fontId="6" fillId="0" borderId="0"/>
    <xf numFmtId="0" fontId="5" fillId="0" borderId="0"/>
    <xf numFmtId="0" fontId="4" fillId="0" borderId="0"/>
    <xf numFmtId="0" fontId="3" fillId="0" borderId="0"/>
    <xf numFmtId="0" fontId="2" fillId="0" borderId="0"/>
    <xf numFmtId="0" fontId="1" fillId="0" borderId="0"/>
  </cellStyleXfs>
  <cellXfs count="403">
    <xf numFmtId="0" fontId="0" fillId="0" borderId="0" xfId="0"/>
    <xf numFmtId="164" fontId="35" fillId="2" borderId="0" xfId="1" applyNumberFormat="1" applyFont="1" applyFill="1"/>
    <xf numFmtId="164" fontId="35" fillId="2" borderId="0" xfId="1" applyNumberFormat="1" applyFont="1" applyFill="1" applyAlignment="1">
      <alignment horizontal="left"/>
    </xf>
    <xf numFmtId="164" fontId="35" fillId="0" borderId="0" xfId="1" applyNumberFormat="1" applyFont="1" applyProtection="1">
      <protection locked="0"/>
    </xf>
    <xf numFmtId="2" fontId="36" fillId="0" borderId="36" xfId="1" applyNumberFormat="1" applyFont="1" applyBorder="1" applyAlignment="1" applyProtection="1">
      <alignment vertical="top" wrapText="1"/>
      <protection locked="0"/>
    </xf>
    <xf numFmtId="2" fontId="36" fillId="0" borderId="0" xfId="1" applyNumberFormat="1" applyFont="1" applyAlignment="1" applyProtection="1">
      <alignment vertical="top" wrapText="1"/>
      <protection locked="0"/>
    </xf>
    <xf numFmtId="2" fontId="36" fillId="0" borderId="0" xfId="1" applyNumberFormat="1" applyFont="1" applyProtection="1">
      <protection locked="0"/>
    </xf>
    <xf numFmtId="164" fontId="36" fillId="0" borderId="0" xfId="1" applyNumberFormat="1" applyFont="1" applyProtection="1">
      <protection locked="0"/>
    </xf>
    <xf numFmtId="164" fontId="35" fillId="0" borderId="0" xfId="1" applyNumberFormat="1" applyFont="1" applyAlignment="1" applyProtection="1">
      <alignment vertical="top" wrapText="1"/>
      <protection locked="0"/>
    </xf>
    <xf numFmtId="2" fontId="36" fillId="0" borderId="0" xfId="1" applyNumberFormat="1" applyFont="1" applyAlignment="1">
      <alignment vertical="center" wrapText="1"/>
    </xf>
    <xf numFmtId="164" fontId="35" fillId="0" borderId="0" xfId="1" applyNumberFormat="1" applyFont="1" applyAlignment="1">
      <alignment horizontal="left"/>
    </xf>
    <xf numFmtId="164" fontId="36" fillId="3" borderId="18" xfId="1" applyNumberFormat="1" applyFont="1" applyFill="1" applyBorder="1" applyAlignment="1">
      <alignment horizontal="center" vertical="center" wrapText="1"/>
    </xf>
    <xf numFmtId="164" fontId="36" fillId="3" borderId="17" xfId="1" applyNumberFormat="1" applyFont="1" applyFill="1" applyBorder="1" applyAlignment="1">
      <alignment horizontal="center" vertical="center" wrapText="1"/>
    </xf>
    <xf numFmtId="164" fontId="36" fillId="3" borderId="16" xfId="1" applyNumberFormat="1" applyFont="1" applyFill="1" applyBorder="1" applyAlignment="1">
      <alignment horizontal="center" vertical="center" wrapText="1"/>
    </xf>
    <xf numFmtId="164" fontId="36" fillId="3" borderId="17" xfId="1" applyNumberFormat="1" applyFont="1" applyFill="1" applyBorder="1" applyAlignment="1">
      <alignment horizontal="left" vertical="center" wrapText="1"/>
    </xf>
    <xf numFmtId="164" fontId="35" fillId="2" borderId="8" xfId="1" applyNumberFormat="1" applyFont="1" applyFill="1" applyBorder="1"/>
    <xf numFmtId="164" fontId="35" fillId="2" borderId="1" xfId="1" applyNumberFormat="1" applyFont="1" applyFill="1" applyBorder="1"/>
    <xf numFmtId="164" fontId="35" fillId="2" borderId="1" xfId="1" applyNumberFormat="1" applyFont="1" applyFill="1" applyBorder="1" applyAlignment="1">
      <alignment horizontal="left"/>
    </xf>
    <xf numFmtId="164" fontId="36" fillId="2" borderId="1" xfId="1" applyNumberFormat="1" applyFont="1" applyFill="1" applyBorder="1" applyAlignment="1">
      <alignment horizontal="left"/>
    </xf>
    <xf numFmtId="164" fontId="35" fillId="2" borderId="6" xfId="1" applyNumberFormat="1" applyFont="1" applyFill="1" applyBorder="1"/>
    <xf numFmtId="164" fontId="36" fillId="2" borderId="0" xfId="1" applyNumberFormat="1" applyFont="1" applyFill="1"/>
    <xf numFmtId="0" fontId="36" fillId="2" borderId="0" xfId="1" applyFont="1" applyFill="1" applyAlignment="1">
      <alignment horizontal="center"/>
    </xf>
    <xf numFmtId="164" fontId="36" fillId="0" borderId="0" xfId="1" applyNumberFormat="1" applyFont="1"/>
    <xf numFmtId="164" fontId="36" fillId="0" borderId="0" xfId="1" applyNumberFormat="1" applyFont="1" applyAlignment="1">
      <alignment horizontal="right"/>
    </xf>
    <xf numFmtId="0" fontId="35" fillId="0" borderId="0" xfId="1" applyFont="1"/>
    <xf numFmtId="164" fontId="35" fillId="2" borderId="4" xfId="1" applyNumberFormat="1" applyFont="1" applyFill="1" applyBorder="1"/>
    <xf numFmtId="164" fontId="35" fillId="2" borderId="3" xfId="1" applyNumberFormat="1" applyFont="1" applyFill="1" applyBorder="1"/>
    <xf numFmtId="164" fontId="35" fillId="2" borderId="3" xfId="1" applyNumberFormat="1" applyFont="1" applyFill="1" applyBorder="1" applyAlignment="1">
      <alignment horizontal="left"/>
    </xf>
    <xf numFmtId="164" fontId="36" fillId="2" borderId="3" xfId="1" applyNumberFormat="1" applyFont="1" applyFill="1" applyBorder="1" applyAlignment="1">
      <alignment horizontal="left"/>
    </xf>
    <xf numFmtId="164" fontId="36" fillId="2" borderId="2" xfId="1" applyNumberFormat="1" applyFont="1" applyFill="1" applyBorder="1"/>
    <xf numFmtId="164" fontId="36" fillId="3" borderId="9" xfId="1" applyNumberFormat="1" applyFont="1" applyFill="1" applyBorder="1" applyAlignment="1">
      <alignment horizontal="center" vertical="center" wrapText="1"/>
    </xf>
    <xf numFmtId="164" fontId="36" fillId="3" borderId="9" xfId="1" applyNumberFormat="1" applyFont="1" applyFill="1" applyBorder="1" applyAlignment="1">
      <alignment horizontal="center" vertical="center"/>
    </xf>
    <xf numFmtId="164" fontId="36" fillId="3" borderId="14" xfId="1" applyNumberFormat="1" applyFont="1" applyFill="1" applyBorder="1" applyAlignment="1">
      <alignment horizontal="center" vertical="center"/>
    </xf>
    <xf numFmtId="164" fontId="36" fillId="2" borderId="5" xfId="1" applyNumberFormat="1" applyFont="1" applyFill="1" applyBorder="1"/>
    <xf numFmtId="164" fontId="55" fillId="0" borderId="27" xfId="1" applyNumberFormat="1" applyFont="1" applyBorder="1" applyProtection="1">
      <protection locked="0"/>
    </xf>
    <xf numFmtId="0" fontId="55" fillId="0" borderId="27" xfId="1" applyFont="1" applyBorder="1" applyProtection="1">
      <protection locked="0"/>
    </xf>
    <xf numFmtId="164" fontId="55" fillId="0" borderId="28" xfId="1" applyNumberFormat="1" applyFont="1" applyBorder="1" applyProtection="1">
      <protection locked="0"/>
    </xf>
    <xf numFmtId="167" fontId="56" fillId="0" borderId="19" xfId="1" applyNumberFormat="1" applyFont="1" applyBorder="1" applyAlignment="1">
      <alignment horizontal="right"/>
    </xf>
    <xf numFmtId="44" fontId="56" fillId="0" borderId="19" xfId="12" applyFont="1" applyBorder="1" applyProtection="1"/>
    <xf numFmtId="164" fontId="55" fillId="0" borderId="21" xfId="1" applyNumberFormat="1" applyFont="1" applyBorder="1" applyProtection="1">
      <protection locked="0"/>
    </xf>
    <xf numFmtId="0" fontId="55" fillId="0" borderId="21" xfId="1" applyFont="1" applyBorder="1" applyProtection="1">
      <protection locked="0"/>
    </xf>
    <xf numFmtId="164" fontId="55" fillId="0" borderId="29" xfId="1" applyNumberFormat="1" applyFont="1" applyBorder="1" applyProtection="1">
      <protection locked="0"/>
    </xf>
    <xf numFmtId="164" fontId="55" fillId="0" borderId="21" xfId="14" applyNumberFormat="1" applyFont="1" applyBorder="1" applyAlignment="1" applyProtection="1">
      <protection locked="0"/>
    </xf>
    <xf numFmtId="164" fontId="55" fillId="0" borderId="21" xfId="13" applyNumberFormat="1" applyFont="1" applyBorder="1" applyProtection="1">
      <protection locked="0"/>
    </xf>
    <xf numFmtId="164" fontId="55" fillId="0" borderId="30" xfId="1" applyNumberFormat="1" applyFont="1" applyBorder="1" applyProtection="1">
      <protection locked="0"/>
    </xf>
    <xf numFmtId="164" fontId="55" fillId="0" borderId="31" xfId="1" applyNumberFormat="1" applyFont="1" applyBorder="1" applyProtection="1">
      <protection locked="0"/>
    </xf>
    <xf numFmtId="44" fontId="56" fillId="3" borderId="16" xfId="12" applyFont="1" applyFill="1" applyBorder="1" applyProtection="1"/>
    <xf numFmtId="44" fontId="56" fillId="3" borderId="16" xfId="12" applyFont="1" applyFill="1" applyBorder="1" applyAlignment="1" applyProtection="1">
      <alignment horizontal="left"/>
    </xf>
    <xf numFmtId="164" fontId="56" fillId="3" borderId="16" xfId="1" applyNumberFormat="1" applyFont="1" applyFill="1" applyBorder="1"/>
    <xf numFmtId="0" fontId="56" fillId="3" borderId="16" xfId="1" applyFont="1" applyFill="1" applyBorder="1"/>
    <xf numFmtId="167" fontId="56" fillId="3" borderId="16" xfId="1" applyNumberFormat="1" applyFont="1" applyFill="1" applyBorder="1"/>
    <xf numFmtId="44" fontId="56" fillId="0" borderId="19" xfId="19" applyFont="1" applyBorder="1" applyProtection="1"/>
    <xf numFmtId="2" fontId="56" fillId="3" borderId="16" xfId="1" applyNumberFormat="1" applyFont="1" applyFill="1" applyBorder="1" applyAlignment="1">
      <alignment horizontal="left"/>
    </xf>
    <xf numFmtId="2" fontId="54" fillId="0" borderId="25" xfId="1" applyNumberFormat="1" applyFont="1" applyBorder="1" applyAlignment="1" applyProtection="1">
      <alignment horizontal="center" wrapText="1"/>
      <protection locked="0"/>
    </xf>
    <xf numFmtId="44" fontId="58" fillId="0" borderId="25" xfId="12" applyFont="1" applyBorder="1" applyProtection="1">
      <protection locked="0"/>
    </xf>
    <xf numFmtId="44" fontId="58" fillId="0" borderId="20" xfId="13" applyNumberFormat="1" applyFont="1" applyBorder="1" applyProtection="1">
      <protection locked="0"/>
    </xf>
    <xf numFmtId="44" fontId="58" fillId="0" borderId="21" xfId="13" applyNumberFormat="1" applyFont="1" applyBorder="1" applyProtection="1">
      <protection locked="0"/>
    </xf>
    <xf numFmtId="2" fontId="36" fillId="5" borderId="0" xfId="1" applyNumberFormat="1" applyFont="1" applyFill="1" applyAlignment="1" applyProtection="1">
      <alignment vertical="top" wrapText="1"/>
      <protection locked="0"/>
    </xf>
    <xf numFmtId="164" fontId="35" fillId="0" borderId="39" xfId="1" applyNumberFormat="1" applyFont="1" applyBorder="1" applyProtection="1">
      <protection locked="0"/>
    </xf>
    <xf numFmtId="2" fontId="36" fillId="0" borderId="0" xfId="1" applyNumberFormat="1" applyFont="1" applyAlignment="1">
      <alignment vertical="top" wrapText="1"/>
    </xf>
    <xf numFmtId="44" fontId="58" fillId="0" borderId="32" xfId="12" applyFont="1" applyBorder="1" applyProtection="1">
      <protection locked="0"/>
    </xf>
    <xf numFmtId="44" fontId="58" fillId="0" borderId="30" xfId="1" applyNumberFormat="1" applyFont="1" applyBorder="1" applyAlignment="1" applyProtection="1">
      <alignment horizontal="left"/>
      <protection locked="0"/>
    </xf>
    <xf numFmtId="44" fontId="58" fillId="0" borderId="15" xfId="13" applyNumberFormat="1" applyFont="1" applyBorder="1" applyProtection="1">
      <protection locked="0"/>
    </xf>
    <xf numFmtId="44" fontId="58" fillId="0" borderId="30" xfId="13" applyNumberFormat="1" applyFont="1" applyBorder="1" applyProtection="1">
      <protection locked="0"/>
    </xf>
    <xf numFmtId="2" fontId="58" fillId="0" borderId="29" xfId="12" applyNumberFormat="1" applyFont="1" applyBorder="1" applyAlignment="1" applyProtection="1">
      <alignment horizontal="center" vertical="center"/>
      <protection locked="0"/>
    </xf>
    <xf numFmtId="2" fontId="58" fillId="0" borderId="31" xfId="12" applyNumberFormat="1" applyFont="1" applyFill="1" applyBorder="1" applyAlignment="1" applyProtection="1">
      <alignment horizontal="center" vertical="center"/>
    </xf>
    <xf numFmtId="44" fontId="54" fillId="0" borderId="21" xfId="1" applyNumberFormat="1" applyFont="1" applyBorder="1" applyAlignment="1" applyProtection="1">
      <alignment horizontal="left"/>
      <protection locked="0"/>
    </xf>
    <xf numFmtId="2" fontId="56" fillId="3" borderId="38" xfId="1" applyNumberFormat="1" applyFont="1" applyFill="1" applyBorder="1" applyAlignment="1">
      <alignment horizontal="left"/>
    </xf>
    <xf numFmtId="0" fontId="30" fillId="0" borderId="0" xfId="21" applyFont="1" applyAlignment="1">
      <alignment vertical="center" wrapText="1"/>
    </xf>
    <xf numFmtId="0" fontId="62" fillId="0" borderId="45" xfId="21" applyFont="1" applyBorder="1" applyAlignment="1">
      <alignment vertical="center" wrapText="1"/>
    </xf>
    <xf numFmtId="0" fontId="62" fillId="0" borderId="3" xfId="21" applyFont="1" applyBorder="1" applyAlignment="1">
      <alignment vertical="center" wrapText="1"/>
    </xf>
    <xf numFmtId="0" fontId="30" fillId="0" borderId="3" xfId="21" applyFont="1" applyBorder="1" applyAlignment="1">
      <alignment vertical="center" wrapText="1"/>
    </xf>
    <xf numFmtId="0" fontId="30" fillId="0" borderId="46" xfId="21" applyFont="1" applyBorder="1" applyAlignment="1">
      <alignment vertical="center" wrapText="1"/>
    </xf>
    <xf numFmtId="0" fontId="63" fillId="0" borderId="43" xfId="21" applyFont="1" applyBorder="1" applyAlignment="1">
      <alignment horizontal="right" vertical="center" wrapText="1"/>
    </xf>
    <xf numFmtId="0" fontId="64" fillId="0" borderId="0" xfId="21" applyFont="1" applyAlignment="1">
      <alignment vertical="center" wrapText="1"/>
    </xf>
    <xf numFmtId="0" fontId="63" fillId="0" borderId="0" xfId="21" applyFont="1" applyAlignment="1">
      <alignment horizontal="right" vertical="center"/>
    </xf>
    <xf numFmtId="0" fontId="60" fillId="0" borderId="1" xfId="21" applyFont="1" applyBorder="1" applyAlignment="1">
      <alignment horizontal="center" vertical="center" wrapText="1"/>
    </xf>
    <xf numFmtId="0" fontId="20" fillId="0" borderId="0" xfId="21" applyFont="1" applyAlignment="1">
      <alignment vertical="center" wrapText="1"/>
    </xf>
    <xf numFmtId="0" fontId="20" fillId="0" borderId="40" xfId="21" applyFont="1" applyBorder="1" applyAlignment="1">
      <alignment vertical="center" wrapText="1"/>
    </xf>
    <xf numFmtId="0" fontId="20" fillId="0" borderId="43" xfId="21" applyFont="1" applyBorder="1" applyAlignment="1">
      <alignment horizontal="left" vertical="center" wrapText="1"/>
    </xf>
    <xf numFmtId="0" fontId="65" fillId="0" borderId="0" xfId="21" applyFont="1" applyAlignment="1">
      <alignment horizontal="left" vertical="center" wrapText="1"/>
    </xf>
    <xf numFmtId="0" fontId="32" fillId="0" borderId="0" xfId="21" applyFont="1" applyAlignment="1">
      <alignment horizontal="center" vertical="center" wrapText="1"/>
    </xf>
    <xf numFmtId="0" fontId="31" fillId="0" borderId="0" xfId="21" applyFont="1" applyAlignment="1">
      <alignment horizontal="center" vertical="center" wrapText="1"/>
    </xf>
    <xf numFmtId="0" fontId="31" fillId="0" borderId="40" xfId="21" applyFont="1" applyBorder="1" applyAlignment="1">
      <alignment horizontal="center" vertical="center" wrapText="1"/>
    </xf>
    <xf numFmtId="0" fontId="38" fillId="6" borderId="45" xfId="21" applyFont="1" applyFill="1" applyBorder="1" applyAlignment="1">
      <alignment horizontal="left" vertical="center" wrapText="1"/>
    </xf>
    <xf numFmtId="0" fontId="38" fillId="6" borderId="3" xfId="21" applyFont="1" applyFill="1" applyBorder="1" applyAlignment="1">
      <alignment horizontal="left" vertical="center" wrapText="1"/>
    </xf>
    <xf numFmtId="0" fontId="39" fillId="6" borderId="3" xfId="21" applyFont="1" applyFill="1" applyBorder="1" applyAlignment="1">
      <alignment horizontal="center" vertical="center" wrapText="1"/>
    </xf>
    <xf numFmtId="0" fontId="39" fillId="6" borderId="46" xfId="21" applyFont="1" applyFill="1" applyBorder="1" applyAlignment="1">
      <alignment horizontal="center" vertical="center" wrapText="1"/>
    </xf>
    <xf numFmtId="0" fontId="62" fillId="7" borderId="44" xfId="21" applyFont="1" applyFill="1" applyBorder="1" applyAlignment="1">
      <alignment vertical="center" wrapText="1"/>
    </xf>
    <xf numFmtId="0" fontId="62" fillId="7" borderId="1" xfId="21" applyFont="1" applyFill="1" applyBorder="1" applyAlignment="1">
      <alignment vertical="center" wrapText="1"/>
    </xf>
    <xf numFmtId="0" fontId="62" fillId="7" borderId="32" xfId="21" applyFont="1" applyFill="1" applyBorder="1" applyAlignment="1">
      <alignment vertical="center" wrapText="1"/>
    </xf>
    <xf numFmtId="164" fontId="60" fillId="7" borderId="47" xfId="21" applyNumberFormat="1" applyFont="1" applyFill="1" applyBorder="1" applyAlignment="1">
      <alignment horizontal="center" vertical="center" wrapText="1"/>
    </xf>
    <xf numFmtId="164" fontId="39" fillId="7" borderId="9" xfId="21" applyNumberFormat="1" applyFont="1" applyFill="1" applyBorder="1" applyAlignment="1">
      <alignment horizontal="center" vertical="center" wrapText="1"/>
    </xf>
    <xf numFmtId="164" fontId="61" fillId="7" borderId="9" xfId="21" applyNumberFormat="1" applyFont="1" applyFill="1" applyBorder="1" applyAlignment="1">
      <alignment horizontal="center" vertical="center" wrapText="1"/>
    </xf>
    <xf numFmtId="164" fontId="32" fillId="7" borderId="9" xfId="21" applyNumberFormat="1" applyFont="1" applyFill="1" applyBorder="1" applyAlignment="1">
      <alignment horizontal="center" vertical="center" wrapText="1"/>
    </xf>
    <xf numFmtId="0" fontId="32" fillId="7" borderId="9" xfId="21" applyFont="1" applyFill="1" applyBorder="1" applyAlignment="1">
      <alignment horizontal="center" vertical="center" wrapText="1"/>
    </xf>
    <xf numFmtId="0" fontId="60" fillId="7" borderId="10" xfId="21" applyFont="1" applyFill="1" applyBorder="1" applyAlignment="1">
      <alignment horizontal="center" vertical="center" wrapText="1"/>
    </xf>
    <xf numFmtId="0" fontId="30" fillId="0" borderId="0" xfId="21" applyFont="1" applyAlignment="1">
      <alignment horizontal="center" vertical="center" wrapText="1"/>
    </xf>
    <xf numFmtId="164" fontId="39" fillId="0" borderId="28" xfId="21" applyNumberFormat="1" applyFont="1" applyBorder="1" applyAlignment="1">
      <alignment horizontal="center" vertical="center" wrapText="1"/>
    </xf>
    <xf numFmtId="164" fontId="39" fillId="0" borderId="34" xfId="21" applyNumberFormat="1" applyFont="1" applyBorder="1" applyAlignment="1">
      <alignment horizontal="center" vertical="center" wrapText="1"/>
    </xf>
    <xf numFmtId="164" fontId="39" fillId="0" borderId="24" xfId="21" applyNumberFormat="1" applyFont="1" applyBorder="1" applyAlignment="1">
      <alignment horizontal="center" vertical="center" wrapText="1"/>
    </xf>
    <xf numFmtId="164" fontId="39" fillId="0" borderId="2" xfId="21" applyNumberFormat="1" applyFont="1" applyBorder="1" applyAlignment="1">
      <alignment horizontal="center" vertical="center" wrapText="1"/>
    </xf>
    <xf numFmtId="164" fontId="39" fillId="0" borderId="33" xfId="21" applyNumberFormat="1" applyFont="1" applyBorder="1" applyAlignment="1">
      <alignment horizontal="center" vertical="center" wrapText="1"/>
    </xf>
    <xf numFmtId="0" fontId="30" fillId="0" borderId="0" xfId="21" applyFont="1" applyAlignment="1">
      <alignment vertical="center"/>
    </xf>
    <xf numFmtId="164" fontId="61" fillId="0" borderId="29" xfId="21" applyNumberFormat="1" applyFont="1" applyBorder="1" applyAlignment="1">
      <alignment vertical="center" wrapText="1"/>
    </xf>
    <xf numFmtId="44" fontId="63" fillId="0" borderId="19" xfId="22" applyFont="1" applyFill="1" applyBorder="1" applyAlignment="1" applyProtection="1">
      <alignment horizontal="right" vertical="center" wrapText="1"/>
    </xf>
    <xf numFmtId="166" fontId="64" fillId="0" borderId="35" xfId="21" applyNumberFormat="1" applyFont="1" applyBorder="1" applyAlignment="1">
      <alignment horizontal="right" vertical="center"/>
    </xf>
    <xf numFmtId="44" fontId="63" fillId="0" borderId="20" xfId="22" applyFont="1" applyFill="1" applyBorder="1" applyAlignment="1" applyProtection="1">
      <alignment horizontal="right" vertical="center" wrapText="1"/>
    </xf>
    <xf numFmtId="164" fontId="61" fillId="0" borderId="29" xfId="21" applyNumberFormat="1" applyFont="1" applyBorder="1" applyAlignment="1" applyProtection="1">
      <alignment vertical="center" wrapText="1"/>
      <protection locked="0"/>
    </xf>
    <xf numFmtId="44" fontId="63" fillId="0" borderId="35" xfId="22" applyFont="1" applyFill="1" applyBorder="1" applyAlignment="1" applyProtection="1">
      <alignment horizontal="right" vertical="center"/>
    </xf>
    <xf numFmtId="164" fontId="20" fillId="0" borderId="29" xfId="21" applyNumberFormat="1" applyFont="1" applyBorder="1" applyAlignment="1" applyProtection="1">
      <alignment vertical="center" wrapText="1"/>
      <protection locked="0"/>
    </xf>
    <xf numFmtId="166" fontId="47" fillId="0" borderId="35" xfId="21" applyNumberFormat="1" applyFont="1" applyBorder="1" applyAlignment="1">
      <alignment horizontal="right" vertical="center"/>
    </xf>
    <xf numFmtId="166" fontId="46" fillId="0" borderId="35" xfId="21" applyNumberFormat="1" applyFont="1" applyBorder="1" applyAlignment="1">
      <alignment horizontal="right" vertical="center"/>
    </xf>
    <xf numFmtId="166" fontId="48" fillId="0" borderId="19" xfId="21" applyNumberFormat="1" applyFont="1" applyBorder="1" applyAlignment="1" applyProtection="1">
      <alignment horizontal="right" vertical="center"/>
      <protection locked="0"/>
    </xf>
    <xf numFmtId="166" fontId="48" fillId="0" borderId="35" xfId="21" applyNumberFormat="1" applyFont="1" applyBorder="1" applyAlignment="1" applyProtection="1">
      <alignment horizontal="right" vertical="center"/>
      <protection locked="0"/>
    </xf>
    <xf numFmtId="0" fontId="46" fillId="0" borderId="20" xfId="21" applyFont="1" applyBorder="1" applyAlignment="1">
      <alignment vertical="center" wrapText="1"/>
    </xf>
    <xf numFmtId="164" fontId="20" fillId="0" borderId="29" xfId="21" applyNumberFormat="1" applyFont="1" applyBorder="1" applyAlignment="1" applyProtection="1">
      <alignment horizontal="left" vertical="center" wrapText="1"/>
      <protection locked="0"/>
    </xf>
    <xf numFmtId="0" fontId="46" fillId="0" borderId="48" xfId="21" applyFont="1" applyBorder="1" applyAlignment="1">
      <alignment vertical="center" wrapText="1"/>
    </xf>
    <xf numFmtId="164" fontId="60" fillId="7" borderId="28" xfId="21" applyNumberFormat="1" applyFont="1" applyFill="1" applyBorder="1" applyAlignment="1">
      <alignment horizontal="center" vertical="center" wrapText="1"/>
    </xf>
    <xf numFmtId="44" fontId="60" fillId="7" borderId="34" xfId="22" applyFont="1" applyFill="1" applyBorder="1" applyAlignment="1" applyProtection="1">
      <alignment horizontal="right" vertical="center" wrapText="1"/>
    </xf>
    <xf numFmtId="44" fontId="46" fillId="7" borderId="34" xfId="22" applyFont="1" applyFill="1" applyBorder="1" applyAlignment="1" applyProtection="1">
      <alignment horizontal="right" vertical="center" wrapText="1"/>
    </xf>
    <xf numFmtId="44" fontId="60" fillId="7" borderId="33" xfId="22" applyFont="1" applyFill="1" applyBorder="1" applyAlignment="1" applyProtection="1">
      <alignment horizontal="right" vertical="center" wrapText="1"/>
    </xf>
    <xf numFmtId="164" fontId="30" fillId="2" borderId="0" xfId="21" applyNumberFormat="1" applyFont="1" applyFill="1" applyAlignment="1" applyProtection="1">
      <alignment vertical="center" wrapText="1"/>
      <protection locked="0"/>
    </xf>
    <xf numFmtId="164" fontId="31" fillId="2" borderId="0" xfId="21" applyNumberFormat="1" applyFont="1" applyFill="1" applyAlignment="1" applyProtection="1">
      <alignment vertical="center" wrapText="1"/>
      <protection locked="0"/>
    </xf>
    <xf numFmtId="164" fontId="25" fillId="2" borderId="0" xfId="21" applyNumberFormat="1" applyFont="1" applyFill="1" applyAlignment="1" applyProtection="1">
      <alignment horizontal="justify" vertical="justify" wrapText="1"/>
      <protection locked="0"/>
    </xf>
    <xf numFmtId="164" fontId="29" fillId="2" borderId="0" xfId="21" applyNumberFormat="1" applyFont="1" applyFill="1" applyAlignment="1" applyProtection="1">
      <alignment vertical="center" wrapText="1"/>
      <protection locked="0"/>
    </xf>
    <xf numFmtId="164" fontId="45" fillId="2" borderId="0" xfId="21" applyNumberFormat="1" applyFont="1" applyFill="1" applyAlignment="1" applyProtection="1">
      <alignment horizontal="center" vertical="center" wrapText="1"/>
      <protection locked="0"/>
    </xf>
    <xf numFmtId="164" fontId="45" fillId="2" borderId="0" xfId="21" applyNumberFormat="1" applyFont="1" applyFill="1" applyAlignment="1" applyProtection="1">
      <alignment vertical="center" wrapText="1"/>
      <protection locked="0"/>
    </xf>
    <xf numFmtId="164" fontId="43" fillId="2" borderId="0" xfId="21" applyNumberFormat="1" applyFont="1" applyFill="1" applyAlignment="1" applyProtection="1">
      <alignment horizontal="center" vertical="center" wrapText="1"/>
      <protection locked="0"/>
    </xf>
    <xf numFmtId="164" fontId="43" fillId="2" borderId="0" xfId="21" applyNumberFormat="1" applyFont="1" applyFill="1" applyAlignment="1" applyProtection="1">
      <alignment vertical="center" wrapText="1"/>
      <protection locked="0"/>
    </xf>
    <xf numFmtId="0" fontId="45" fillId="0" borderId="0" xfId="21" applyFont="1" applyAlignment="1">
      <alignment vertical="center" wrapText="1"/>
    </xf>
    <xf numFmtId="164" fontId="45" fillId="2" borderId="0" xfId="21" applyNumberFormat="1" applyFont="1" applyFill="1" applyAlignment="1" applyProtection="1">
      <alignment horizontal="center" vertical="top" wrapText="1"/>
      <protection locked="0"/>
    </xf>
    <xf numFmtId="0" fontId="28" fillId="0" borderId="0" xfId="21" applyFont="1" applyAlignment="1">
      <alignment vertical="center" wrapText="1"/>
    </xf>
    <xf numFmtId="0" fontId="22" fillId="0" borderId="0" xfId="21" applyFont="1" applyAlignment="1">
      <alignment vertical="center" wrapText="1"/>
    </xf>
    <xf numFmtId="0" fontId="71" fillId="0" borderId="0" xfId="21" applyFont="1" applyAlignment="1">
      <alignment vertical="center" wrapText="1"/>
    </xf>
    <xf numFmtId="0" fontId="28" fillId="0" borderId="5" xfId="21" applyFont="1" applyBorder="1" applyAlignment="1">
      <alignment vertical="center" wrapText="1"/>
    </xf>
    <xf numFmtId="0" fontId="69" fillId="0" borderId="2" xfId="21" applyFont="1" applyBorder="1" applyAlignment="1">
      <alignment vertical="center" wrapText="1"/>
    </xf>
    <xf numFmtId="0" fontId="69" fillId="0" borderId="3" xfId="21" applyFont="1" applyBorder="1" applyAlignment="1">
      <alignment vertical="center" wrapText="1"/>
    </xf>
    <xf numFmtId="0" fontId="69" fillId="0" borderId="4" xfId="21" applyFont="1" applyBorder="1" applyAlignment="1">
      <alignment vertical="center" wrapText="1"/>
    </xf>
    <xf numFmtId="0" fontId="75" fillId="0" borderId="5" xfId="21" applyFont="1" applyBorder="1" applyAlignment="1">
      <alignment horizontal="right" vertical="center" wrapText="1"/>
    </xf>
    <xf numFmtId="0" fontId="76" fillId="0" borderId="1" xfId="21" applyFont="1" applyBorder="1" applyAlignment="1">
      <alignment horizontal="center" vertical="center" wrapText="1"/>
    </xf>
    <xf numFmtId="0" fontId="77" fillId="0" borderId="0" xfId="21" applyFont="1" applyAlignment="1">
      <alignment vertical="center" wrapText="1"/>
    </xf>
    <xf numFmtId="0" fontId="75" fillId="0" borderId="0" xfId="21" applyFont="1" applyAlignment="1">
      <alignment horizontal="right" vertical="center" wrapText="1"/>
    </xf>
    <xf numFmtId="0" fontId="78" fillId="0" borderId="0" xfId="21" applyFont="1" applyAlignment="1">
      <alignment vertical="center" wrapText="1"/>
    </xf>
    <xf numFmtId="0" fontId="75" fillId="0" borderId="0" xfId="21" applyFont="1" applyAlignment="1">
      <alignment horizontal="right" vertical="center"/>
    </xf>
    <xf numFmtId="0" fontId="79" fillId="0" borderId="0" xfId="21" applyFont="1" applyAlignment="1">
      <alignment vertical="center" wrapText="1"/>
    </xf>
    <xf numFmtId="0" fontId="79" fillId="0" borderId="6" xfId="21" applyFont="1" applyBorder="1" applyAlignment="1">
      <alignment vertical="center" wrapText="1"/>
    </xf>
    <xf numFmtId="0" fontId="22" fillId="0" borderId="5" xfId="21" applyFont="1" applyBorder="1" applyAlignment="1">
      <alignment vertical="center" wrapText="1"/>
    </xf>
    <xf numFmtId="0" fontId="27" fillId="0" borderId="5" xfId="21" applyFont="1" applyBorder="1" applyAlignment="1">
      <alignment horizontal="center" vertical="center" wrapText="1"/>
    </xf>
    <xf numFmtId="0" fontId="27" fillId="0" borderId="0" xfId="21" applyFont="1" applyAlignment="1">
      <alignment horizontal="center" vertical="center" wrapText="1"/>
    </xf>
    <xf numFmtId="0" fontId="27" fillId="0" borderId="6" xfId="21" applyFont="1" applyBorder="1" applyAlignment="1">
      <alignment horizontal="center" vertical="center" wrapText="1"/>
    </xf>
    <xf numFmtId="0" fontId="27" fillId="6" borderId="2" xfId="21" applyFont="1" applyFill="1" applyBorder="1" applyAlignment="1">
      <alignment horizontal="center" vertical="center" wrapText="1"/>
    </xf>
    <xf numFmtId="0" fontId="27" fillId="6" borderId="3" xfId="21" applyFont="1" applyFill="1" applyBorder="1" applyAlignment="1">
      <alignment horizontal="center" vertical="center" wrapText="1"/>
    </xf>
    <xf numFmtId="0" fontId="27" fillId="6" borderId="4" xfId="21" applyFont="1" applyFill="1" applyBorder="1" applyAlignment="1">
      <alignment horizontal="center" vertical="center" wrapText="1"/>
    </xf>
    <xf numFmtId="0" fontId="28" fillId="7" borderId="7" xfId="21" applyFont="1" applyFill="1" applyBorder="1" applyAlignment="1">
      <alignment vertical="center" wrapText="1"/>
    </xf>
    <xf numFmtId="0" fontId="28" fillId="7" borderId="1" xfId="21" applyFont="1" applyFill="1" applyBorder="1" applyAlignment="1">
      <alignment vertical="center" wrapText="1"/>
    </xf>
    <xf numFmtId="0" fontId="28" fillId="7" borderId="8" xfId="21" applyFont="1" applyFill="1" applyBorder="1" applyAlignment="1">
      <alignment vertical="center" wrapText="1"/>
    </xf>
    <xf numFmtId="0" fontId="22" fillId="0" borderId="5" xfId="21" applyFont="1" applyBorder="1" applyAlignment="1">
      <alignment horizontal="center" vertical="center" wrapText="1"/>
    </xf>
    <xf numFmtId="0" fontId="22" fillId="0" borderId="0" xfId="21" applyFont="1" applyAlignment="1">
      <alignment horizontal="center" vertical="center" wrapText="1"/>
    </xf>
    <xf numFmtId="164" fontId="81" fillId="7" borderId="9" xfId="21" applyNumberFormat="1" applyFont="1" applyFill="1" applyBorder="1" applyAlignment="1">
      <alignment horizontal="center" vertical="center" wrapText="1"/>
    </xf>
    <xf numFmtId="164" fontId="51" fillId="7" borderId="9" xfId="21" applyNumberFormat="1" applyFont="1" applyFill="1" applyBorder="1" applyAlignment="1">
      <alignment horizontal="center" vertical="center" wrapText="1"/>
    </xf>
    <xf numFmtId="164" fontId="80" fillId="7" borderId="9" xfId="21" applyNumberFormat="1" applyFont="1" applyFill="1" applyBorder="1" applyAlignment="1">
      <alignment horizontal="center" vertical="center" wrapText="1"/>
    </xf>
    <xf numFmtId="164" fontId="80" fillId="7" borderId="4" xfId="21" applyNumberFormat="1" applyFont="1" applyFill="1" applyBorder="1" applyAlignment="1">
      <alignment horizontal="center" vertical="center" wrapText="1"/>
    </xf>
    <xf numFmtId="164" fontId="82" fillId="7" borderId="9" xfId="21" applyNumberFormat="1" applyFont="1" applyFill="1" applyBorder="1" applyAlignment="1">
      <alignment horizontal="center" vertical="center" wrapText="1"/>
    </xf>
    <xf numFmtId="0" fontId="51" fillId="7" borderId="9" xfId="21" applyFont="1" applyFill="1" applyBorder="1" applyAlignment="1">
      <alignment horizontal="center" vertical="center" wrapText="1"/>
    </xf>
    <xf numFmtId="0" fontId="81" fillId="7" borderId="9" xfId="21" applyFont="1" applyFill="1" applyBorder="1" applyAlignment="1">
      <alignment horizontal="center" vertical="center" wrapText="1"/>
    </xf>
    <xf numFmtId="0" fontId="83" fillId="0" borderId="5" xfId="21" applyFont="1" applyBorder="1" applyAlignment="1">
      <alignment vertical="center" wrapText="1"/>
    </xf>
    <xf numFmtId="0" fontId="83" fillId="0" borderId="0" xfId="21" applyFont="1" applyAlignment="1">
      <alignment vertical="center" wrapText="1"/>
    </xf>
    <xf numFmtId="164" fontId="51" fillId="0" borderId="20" xfId="21" applyNumberFormat="1" applyFont="1" applyBorder="1" applyAlignment="1">
      <alignment horizontal="center" vertical="center" wrapText="1"/>
    </xf>
    <xf numFmtId="164" fontId="51" fillId="0" borderId="21" xfId="21" applyNumberFormat="1" applyFont="1" applyBorder="1" applyAlignment="1">
      <alignment horizontal="center" vertical="center" wrapText="1"/>
    </xf>
    <xf numFmtId="164" fontId="51" fillId="0" borderId="29" xfId="21" applyNumberFormat="1" applyFont="1" applyBorder="1" applyAlignment="1">
      <alignment horizontal="center" vertical="center" wrapText="1"/>
    </xf>
    <xf numFmtId="164" fontId="84" fillId="0" borderId="20" xfId="21" applyNumberFormat="1" applyFont="1" applyBorder="1" applyAlignment="1" applyProtection="1">
      <alignment vertical="center" wrapText="1"/>
      <protection locked="0"/>
    </xf>
    <xf numFmtId="164" fontId="85" fillId="0" borderId="21" xfId="21" applyNumberFormat="1" applyFont="1" applyBorder="1" applyAlignment="1">
      <alignment horizontal="center" vertical="center" wrapText="1"/>
    </xf>
    <xf numFmtId="164" fontId="86" fillId="0" borderId="21" xfId="21" applyNumberFormat="1" applyFont="1" applyBorder="1" applyAlignment="1">
      <alignment horizontal="center" vertical="center" wrapText="1"/>
    </xf>
    <xf numFmtId="44" fontId="79" fillId="5" borderId="21" xfId="22" applyFont="1" applyFill="1" applyBorder="1" applyAlignment="1" applyProtection="1">
      <alignment horizontal="right" vertical="center"/>
    </xf>
    <xf numFmtId="0" fontId="85" fillId="5" borderId="21" xfId="22" applyNumberFormat="1" applyFont="1" applyFill="1" applyBorder="1" applyAlignment="1" applyProtection="1">
      <alignment horizontal="right" vertical="center"/>
    </xf>
    <xf numFmtId="166" fontId="85" fillId="5" borderId="21" xfId="21" applyNumberFormat="1" applyFont="1" applyFill="1" applyBorder="1" applyAlignment="1">
      <alignment vertical="center"/>
    </xf>
    <xf numFmtId="44" fontId="79" fillId="5" borderId="29" xfId="21" applyNumberFormat="1" applyFont="1" applyFill="1" applyBorder="1" applyAlignment="1">
      <alignment horizontal="right" vertical="center"/>
    </xf>
    <xf numFmtId="164" fontId="85" fillId="0" borderId="20" xfId="21" applyNumberFormat="1" applyFont="1" applyBorder="1" applyAlignment="1" applyProtection="1">
      <alignment vertical="center" wrapText="1"/>
      <protection locked="0"/>
    </xf>
    <xf numFmtId="0" fontId="22" fillId="0" borderId="7" xfId="21" applyFont="1" applyBorder="1" applyAlignment="1">
      <alignment vertical="center" wrapText="1"/>
    </xf>
    <xf numFmtId="0" fontId="22" fillId="0" borderId="1" xfId="21" applyFont="1" applyBorder="1" applyAlignment="1">
      <alignment vertical="center" wrapText="1"/>
    </xf>
    <xf numFmtId="164" fontId="73" fillId="7" borderId="48" xfId="21" applyNumberFormat="1" applyFont="1" applyFill="1" applyBorder="1" applyAlignment="1">
      <alignment horizontal="center" vertical="center" wrapText="1"/>
    </xf>
    <xf numFmtId="164" fontId="73" fillId="7" borderId="49" xfId="21" applyNumberFormat="1" applyFont="1" applyFill="1" applyBorder="1" applyAlignment="1">
      <alignment horizontal="center" vertical="center" wrapText="1"/>
    </xf>
    <xf numFmtId="164" fontId="83" fillId="2" borderId="0" xfId="21" applyNumberFormat="1" applyFont="1" applyFill="1" applyAlignment="1" applyProtection="1">
      <alignment vertical="center" wrapText="1"/>
      <protection locked="0"/>
    </xf>
    <xf numFmtId="164" fontId="89" fillId="2" borderId="0" xfId="21" applyNumberFormat="1" applyFont="1" applyFill="1" applyAlignment="1" applyProtection="1">
      <alignment vertical="center" wrapText="1"/>
      <protection locked="0"/>
    </xf>
    <xf numFmtId="164" fontId="90" fillId="2" borderId="0" xfId="21" applyNumberFormat="1" applyFont="1" applyFill="1" applyAlignment="1" applyProtection="1">
      <alignment horizontal="justify" vertical="justify" wrapText="1"/>
      <protection locked="0"/>
    </xf>
    <xf numFmtId="164" fontId="50" fillId="0" borderId="0" xfId="21" applyNumberFormat="1" applyFont="1" applyAlignment="1" applyProtection="1">
      <alignment vertical="center" wrapText="1"/>
      <protection locked="0"/>
    </xf>
    <xf numFmtId="164" fontId="42" fillId="2" borderId="0" xfId="21" applyNumberFormat="1" applyFont="1" applyFill="1" applyAlignment="1" applyProtection="1">
      <alignment horizontal="justify" vertical="justify" wrapText="1"/>
      <protection locked="0"/>
    </xf>
    <xf numFmtId="164" fontId="91" fillId="2" borderId="0" xfId="21" applyNumberFormat="1" applyFont="1" applyFill="1" applyAlignment="1" applyProtection="1">
      <alignment vertical="center" wrapText="1"/>
      <protection locked="0"/>
    </xf>
    <xf numFmtId="164" fontId="82" fillId="2" borderId="0" xfId="21" applyNumberFormat="1" applyFont="1" applyFill="1" applyAlignment="1" applyProtection="1">
      <alignment vertical="center" wrapText="1"/>
      <protection locked="0"/>
    </xf>
    <xf numFmtId="164" fontId="92" fillId="2" borderId="0" xfId="21" applyNumberFormat="1" applyFont="1" applyFill="1" applyAlignment="1" applyProtection="1">
      <alignment horizontal="center" vertical="center" wrapText="1"/>
      <protection locked="0"/>
    </xf>
    <xf numFmtId="164" fontId="92" fillId="2" borderId="0" xfId="21" applyNumberFormat="1" applyFont="1" applyFill="1" applyAlignment="1" applyProtection="1">
      <alignment vertical="center" wrapText="1"/>
      <protection locked="0"/>
    </xf>
    <xf numFmtId="0" fontId="91" fillId="0" borderId="0" xfId="21" applyFont="1" applyAlignment="1">
      <alignment vertical="center" wrapText="1"/>
    </xf>
    <xf numFmtId="0" fontId="92" fillId="0" borderId="0" xfId="21" applyFont="1" applyAlignment="1">
      <alignment vertical="center" wrapText="1"/>
    </xf>
    <xf numFmtId="164" fontId="41" fillId="2" borderId="0" xfId="21" applyNumberFormat="1" applyFont="1" applyFill="1" applyAlignment="1" applyProtection="1">
      <alignment horizontal="center" vertical="center" wrapText="1"/>
      <protection locked="0"/>
    </xf>
    <xf numFmtId="164" fontId="82" fillId="2" borderId="0" xfId="21" applyNumberFormat="1" applyFont="1" applyFill="1" applyAlignment="1" applyProtection="1">
      <alignment horizontal="center" vertical="center" wrapText="1"/>
      <protection locked="0"/>
    </xf>
    <xf numFmtId="164" fontId="40" fillId="2" borderId="0" xfId="21" applyNumberFormat="1" applyFont="1" applyFill="1" applyAlignment="1" applyProtection="1">
      <alignment vertical="center" wrapText="1"/>
      <protection locked="0"/>
    </xf>
    <xf numFmtId="0" fontId="40" fillId="0" borderId="0" xfId="21" applyFont="1" applyAlignment="1">
      <alignment vertical="center" wrapText="1"/>
    </xf>
    <xf numFmtId="164" fontId="52" fillId="2" borderId="0" xfId="21" applyNumberFormat="1" applyFont="1" applyFill="1" applyAlignment="1" applyProtection="1">
      <alignment vertical="center" wrapText="1"/>
      <protection locked="0"/>
    </xf>
    <xf numFmtId="164" fontId="41" fillId="2" borderId="0" xfId="21" applyNumberFormat="1" applyFont="1" applyFill="1" applyAlignment="1" applyProtection="1">
      <alignment vertical="center" wrapText="1"/>
      <protection locked="0"/>
    </xf>
    <xf numFmtId="164" fontId="26" fillId="2" borderId="0" xfId="21" applyNumberFormat="1" applyFont="1" applyFill="1" applyAlignment="1" applyProtection="1">
      <alignment vertical="center" wrapText="1"/>
      <protection locked="0"/>
    </xf>
    <xf numFmtId="0" fontId="44" fillId="0" borderId="0" xfId="21" applyFont="1" applyAlignment="1">
      <alignment vertical="center" wrapText="1"/>
    </xf>
    <xf numFmtId="0" fontId="26" fillId="0" borderId="0" xfId="21" applyFont="1" applyAlignment="1">
      <alignment vertical="center" wrapText="1"/>
    </xf>
    <xf numFmtId="164" fontId="61" fillId="0" borderId="2" xfId="1" applyNumberFormat="1" applyFont="1" applyBorder="1" applyAlignment="1">
      <alignment vertical="center" wrapText="1"/>
    </xf>
    <xf numFmtId="164" fontId="61" fillId="0" borderId="3" xfId="1" applyNumberFormat="1" applyFont="1" applyBorder="1" applyAlignment="1">
      <alignment vertical="center" wrapText="1"/>
    </xf>
    <xf numFmtId="164" fontId="94" fillId="0" borderId="3" xfId="1" applyNumberFormat="1" applyFont="1" applyBorder="1" applyAlignment="1">
      <alignment vertical="center" wrapText="1"/>
    </xf>
    <xf numFmtId="164" fontId="61" fillId="0" borderId="0" xfId="1" applyNumberFormat="1" applyFont="1" applyAlignment="1">
      <alignment horizontal="right" vertical="center" wrapText="1"/>
    </xf>
    <xf numFmtId="164" fontId="61" fillId="0" borderId="0" xfId="1" applyNumberFormat="1" applyFont="1" applyAlignment="1">
      <alignment vertical="center" wrapText="1"/>
    </xf>
    <xf numFmtId="0" fontId="61" fillId="0" borderId="0" xfId="1" applyFont="1" applyAlignment="1">
      <alignment horizontal="center" vertical="center" wrapText="1"/>
    </xf>
    <xf numFmtId="164" fontId="94" fillId="0" borderId="0" xfId="1" applyNumberFormat="1" applyFont="1" applyAlignment="1">
      <alignment vertical="center" wrapText="1"/>
    </xf>
    <xf numFmtId="164" fontId="61" fillId="0" borderId="7" xfId="1" applyNumberFormat="1" applyFont="1" applyBorder="1" applyAlignment="1">
      <alignment vertical="center" wrapText="1"/>
    </xf>
    <xf numFmtId="164" fontId="61" fillId="0" borderId="1" xfId="1" applyNumberFormat="1" applyFont="1" applyBorder="1" applyAlignment="1">
      <alignment vertical="center" wrapText="1"/>
    </xf>
    <xf numFmtId="164" fontId="94" fillId="0" borderId="1" xfId="1" applyNumberFormat="1" applyFont="1" applyBorder="1" applyAlignment="1">
      <alignment vertical="center" wrapText="1"/>
    </xf>
    <xf numFmtId="164" fontId="61" fillId="0" borderId="33" xfId="16" applyNumberFormat="1" applyFont="1" applyBorder="1" applyAlignment="1">
      <alignment horizontal="left" vertical="center" wrapText="1"/>
    </xf>
    <xf numFmtId="43" fontId="61" fillId="0" borderId="27" xfId="20" applyFont="1" applyBorder="1" applyAlignment="1" applyProtection="1">
      <alignment horizontal="left" vertical="center" wrapText="1"/>
      <protection locked="0"/>
    </xf>
    <xf numFmtId="43" fontId="95" fillId="0" borderId="27" xfId="20" applyFont="1" applyBorder="1" applyAlignment="1" applyProtection="1">
      <alignment vertical="center" wrapText="1"/>
      <protection locked="0"/>
    </xf>
    <xf numFmtId="166" fontId="94" fillId="0" borderId="0" xfId="16" applyNumberFormat="1" applyFont="1" applyAlignment="1" applyProtection="1">
      <alignment horizontal="right" vertical="center"/>
      <protection locked="0"/>
    </xf>
    <xf numFmtId="164" fontId="61" fillId="0" borderId="20" xfId="16" applyNumberFormat="1" applyFont="1" applyBorder="1" applyAlignment="1">
      <alignment horizontal="left" vertical="center" wrapText="1"/>
    </xf>
    <xf numFmtId="43" fontId="61" fillId="0" borderId="21" xfId="20" applyFont="1" applyBorder="1" applyAlignment="1" applyProtection="1">
      <alignment horizontal="left" vertical="center" wrapText="1"/>
      <protection locked="0"/>
    </xf>
    <xf numFmtId="43" fontId="95" fillId="0" borderId="21" xfId="20" applyFont="1" applyBorder="1" applyAlignment="1" applyProtection="1">
      <alignment vertical="center" wrapText="1"/>
      <protection locked="0"/>
    </xf>
    <xf numFmtId="168" fontId="94" fillId="0" borderId="21" xfId="20" applyNumberFormat="1" applyFont="1" applyBorder="1" applyAlignment="1" applyProtection="1">
      <alignment horizontal="center" vertical="center" wrapText="1"/>
      <protection locked="0"/>
    </xf>
    <xf numFmtId="43" fontId="94" fillId="0" borderId="21" xfId="20" applyFont="1" applyBorder="1" applyAlignment="1" applyProtection="1">
      <alignment vertical="center" wrapText="1"/>
      <protection locked="0"/>
    </xf>
    <xf numFmtId="43" fontId="93" fillId="0" borderId="21" xfId="20" applyFont="1" applyBorder="1" applyAlignment="1">
      <alignment horizontal="right" vertical="center" wrapText="1"/>
    </xf>
    <xf numFmtId="43" fontId="61" fillId="0" borderId="21" xfId="20" applyFont="1" applyBorder="1" applyAlignment="1">
      <alignment horizontal="right" vertical="center" wrapText="1"/>
    </xf>
    <xf numFmtId="43" fontId="94" fillId="0" borderId="21" xfId="20" applyFont="1" applyBorder="1" applyAlignment="1" applyProtection="1">
      <alignment horizontal="right" vertical="center" wrapText="1"/>
      <protection locked="0"/>
    </xf>
    <xf numFmtId="43" fontId="61" fillId="0" borderId="21" xfId="20" applyFont="1" applyBorder="1" applyAlignment="1" applyProtection="1">
      <alignment vertical="center" wrapText="1"/>
      <protection locked="0"/>
    </xf>
    <xf numFmtId="43" fontId="61" fillId="0" borderId="29" xfId="20" applyFont="1" applyFill="1" applyBorder="1" applyAlignment="1">
      <alignment horizontal="right" vertical="center" wrapText="1"/>
    </xf>
    <xf numFmtId="4" fontId="93" fillId="0" borderId="0" xfId="0" applyNumberFormat="1" applyFont="1" applyAlignment="1">
      <alignment horizontal="right" vertical="center"/>
    </xf>
    <xf numFmtId="43" fontId="61" fillId="0" borderId="29" xfId="20" applyFont="1" applyBorder="1" applyAlignment="1">
      <alignment horizontal="right" vertical="center" wrapText="1"/>
    </xf>
    <xf numFmtId="43" fontId="94" fillId="0" borderId="21" xfId="20" applyFont="1" applyBorder="1" applyAlignment="1">
      <alignment horizontal="right" vertical="center" wrapText="1"/>
    </xf>
    <xf numFmtId="164" fontId="94" fillId="0" borderId="0" xfId="16" applyNumberFormat="1" applyFont="1" applyAlignment="1" applyProtection="1">
      <alignment horizontal="left" vertical="center"/>
      <protection locked="0"/>
    </xf>
    <xf numFmtId="43" fontId="93" fillId="0" borderId="21" xfId="20" applyFont="1" applyBorder="1" applyAlignment="1">
      <alignment vertical="center"/>
    </xf>
    <xf numFmtId="43" fontId="93" fillId="0" borderId="21" xfId="20" applyFont="1" applyBorder="1" applyAlignment="1" applyProtection="1">
      <alignment horizontal="right" vertical="center" wrapText="1"/>
      <protection locked="0"/>
    </xf>
    <xf numFmtId="164" fontId="61" fillId="0" borderId="48" xfId="16" applyNumberFormat="1" applyFont="1" applyBorder="1" applyAlignment="1">
      <alignment horizontal="left" vertical="center" wrapText="1"/>
    </xf>
    <xf numFmtId="168" fontId="94" fillId="0" borderId="49" xfId="20" applyNumberFormat="1" applyFont="1" applyBorder="1" applyAlignment="1" applyProtection="1">
      <alignment horizontal="center" vertical="center" wrapText="1"/>
      <protection locked="0"/>
    </xf>
    <xf numFmtId="43" fontId="61" fillId="0" borderId="49" xfId="20" applyFont="1" applyBorder="1" applyAlignment="1" applyProtection="1">
      <alignment horizontal="left" vertical="center" wrapText="1"/>
      <protection locked="0"/>
    </xf>
    <xf numFmtId="43" fontId="93" fillId="0" borderId="49" xfId="20" applyFont="1" applyBorder="1" applyAlignment="1" applyProtection="1">
      <alignment horizontal="right" vertical="center" wrapText="1"/>
      <protection locked="0"/>
    </xf>
    <xf numFmtId="43" fontId="95" fillId="0" borderId="49" xfId="20" applyFont="1" applyBorder="1" applyAlignment="1" applyProtection="1">
      <alignment vertical="center" wrapText="1"/>
      <protection locked="0"/>
    </xf>
    <xf numFmtId="164" fontId="61" fillId="4" borderId="22" xfId="16" applyNumberFormat="1" applyFont="1" applyFill="1" applyBorder="1" applyAlignment="1">
      <alignment horizontal="center" vertical="center" wrapText="1"/>
    </xf>
    <xf numFmtId="43" fontId="61" fillId="4" borderId="16" xfId="20" applyFont="1" applyFill="1" applyBorder="1" applyAlignment="1">
      <alignment horizontal="right" vertical="center" wrapText="1"/>
    </xf>
    <xf numFmtId="43" fontId="61" fillId="3" borderId="22" xfId="20" applyFont="1" applyFill="1" applyBorder="1" applyAlignment="1">
      <alignment vertical="center" wrapText="1"/>
    </xf>
    <xf numFmtId="164" fontId="94" fillId="5" borderId="3" xfId="16" applyNumberFormat="1" applyFont="1" applyFill="1" applyBorder="1" applyAlignment="1">
      <alignment vertical="center" wrapText="1"/>
    </xf>
    <xf numFmtId="164" fontId="61" fillId="5" borderId="3" xfId="16" applyNumberFormat="1" applyFont="1" applyFill="1" applyBorder="1" applyAlignment="1">
      <alignment horizontal="center" vertical="center" wrapText="1"/>
    </xf>
    <xf numFmtId="164" fontId="61" fillId="5" borderId="3" xfId="16" applyNumberFormat="1" applyFont="1" applyFill="1" applyBorder="1" applyAlignment="1">
      <alignment horizontal="right" vertical="center" wrapText="1"/>
    </xf>
    <xf numFmtId="164" fontId="94" fillId="5" borderId="0" xfId="1" applyNumberFormat="1" applyFont="1" applyFill="1" applyAlignment="1">
      <alignment vertical="center" wrapText="1"/>
    </xf>
    <xf numFmtId="164" fontId="61" fillId="5" borderId="0" xfId="1" applyNumberFormat="1" applyFont="1" applyFill="1" applyAlignment="1">
      <alignment vertical="center" wrapText="1"/>
    </xf>
    <xf numFmtId="2" fontId="61" fillId="5" borderId="0" xfId="1" applyNumberFormat="1" applyFont="1" applyFill="1" applyAlignment="1">
      <alignment vertical="center" wrapText="1"/>
    </xf>
    <xf numFmtId="2" fontId="61" fillId="5" borderId="0" xfId="1" applyNumberFormat="1" applyFont="1" applyFill="1" applyAlignment="1" applyProtection="1">
      <alignment vertical="center" wrapText="1"/>
      <protection locked="0"/>
    </xf>
    <xf numFmtId="164" fontId="94" fillId="5" borderId="0" xfId="1" applyNumberFormat="1" applyFont="1" applyFill="1" applyAlignment="1" applyProtection="1">
      <alignment vertical="center" wrapText="1"/>
      <protection locked="0"/>
    </xf>
    <xf numFmtId="0" fontId="94" fillId="5" borderId="0" xfId="1" applyFont="1" applyFill="1" applyAlignment="1" applyProtection="1">
      <alignment vertical="center" wrapText="1"/>
      <protection locked="0"/>
    </xf>
    <xf numFmtId="164" fontId="61" fillId="5" borderId="0" xfId="1" applyNumberFormat="1" applyFont="1" applyFill="1" applyAlignment="1" applyProtection="1">
      <alignment vertical="center" wrapText="1"/>
      <protection locked="0"/>
    </xf>
    <xf numFmtId="2" fontId="94" fillId="5" borderId="0" xfId="1" applyNumberFormat="1" applyFont="1" applyFill="1" applyAlignment="1" applyProtection="1">
      <alignment vertical="center" wrapText="1"/>
      <protection locked="0"/>
    </xf>
    <xf numFmtId="164" fontId="94" fillId="5" borderId="0" xfId="1" applyNumberFormat="1" applyFont="1" applyFill="1" applyAlignment="1" applyProtection="1">
      <alignment vertical="center"/>
      <protection locked="0"/>
    </xf>
    <xf numFmtId="164" fontId="61" fillId="5" borderId="0" xfId="1" applyNumberFormat="1" applyFont="1" applyFill="1" applyAlignment="1" applyProtection="1">
      <alignment vertical="center"/>
      <protection locked="0"/>
    </xf>
    <xf numFmtId="164" fontId="94" fillId="5" borderId="0" xfId="1" applyNumberFormat="1" applyFont="1" applyFill="1" applyAlignment="1">
      <alignment vertical="center"/>
    </xf>
    <xf numFmtId="44" fontId="79" fillId="0" borderId="21" xfId="22" applyFont="1" applyFill="1" applyBorder="1" applyAlignment="1" applyProtection="1">
      <alignment horizontal="right" vertical="center"/>
    </xf>
    <xf numFmtId="168" fontId="94" fillId="0" borderId="27" xfId="20" applyNumberFormat="1" applyFont="1" applyBorder="1" applyAlignment="1" applyProtection="1">
      <alignment horizontal="center" vertical="center" wrapText="1"/>
      <protection locked="0"/>
    </xf>
    <xf numFmtId="43" fontId="93" fillId="0" borderId="27" xfId="20" applyFont="1" applyBorder="1" applyAlignment="1" applyProtection="1">
      <alignment horizontal="right" vertical="center" wrapText="1"/>
      <protection locked="0"/>
    </xf>
    <xf numFmtId="43" fontId="94" fillId="0" borderId="27" xfId="20" applyFont="1" applyBorder="1" applyAlignment="1" applyProtection="1">
      <alignment horizontal="right" vertical="center" wrapText="1"/>
      <protection locked="0"/>
    </xf>
    <xf numFmtId="43" fontId="61" fillId="0" borderId="27" xfId="20" applyFont="1" applyBorder="1" applyAlignment="1">
      <alignment horizontal="right" vertical="center" wrapText="1"/>
    </xf>
    <xf numFmtId="43" fontId="61" fillId="0" borderId="28" xfId="20" applyFont="1" applyBorder="1" applyAlignment="1">
      <alignment horizontal="right" vertical="center" wrapText="1"/>
    </xf>
    <xf numFmtId="168" fontId="31" fillId="4" borderId="16" xfId="20" applyNumberFormat="1" applyFont="1" applyFill="1" applyBorder="1" applyAlignment="1">
      <alignment horizontal="center" vertical="center" wrapText="1"/>
    </xf>
    <xf numFmtId="43" fontId="61" fillId="3" borderId="22" xfId="20" applyFont="1" applyFill="1" applyBorder="1" applyAlignment="1">
      <alignment horizontal="right" vertical="center" wrapText="1"/>
    </xf>
    <xf numFmtId="166" fontId="96" fillId="5" borderId="21" xfId="21" applyNumberFormat="1" applyFont="1" applyFill="1" applyBorder="1" applyAlignment="1">
      <alignment vertical="center"/>
    </xf>
    <xf numFmtId="164" fontId="73" fillId="8" borderId="49" xfId="21" applyNumberFormat="1" applyFont="1" applyFill="1" applyBorder="1" applyAlignment="1">
      <alignment horizontal="center" vertical="center" wrapText="1"/>
    </xf>
    <xf numFmtId="44" fontId="87" fillId="8" borderId="49" xfId="21" applyNumberFormat="1" applyFont="1" applyFill="1" applyBorder="1" applyAlignment="1">
      <alignment horizontal="right" vertical="center"/>
    </xf>
    <xf numFmtId="166" fontId="73" fillId="8" borderId="49" xfId="21" applyNumberFormat="1" applyFont="1" applyFill="1" applyBorder="1" applyAlignment="1">
      <alignment horizontal="right" vertical="center" wrapText="1"/>
    </xf>
    <xf numFmtId="166" fontId="88" fillId="8" borderId="49" xfId="21" applyNumberFormat="1" applyFont="1" applyFill="1" applyBorder="1" applyAlignment="1">
      <alignment horizontal="right" vertical="center" wrapText="1"/>
    </xf>
    <xf numFmtId="44" fontId="87" fillId="8" borderId="50" xfId="21" applyNumberFormat="1" applyFont="1" applyFill="1" applyBorder="1" applyAlignment="1">
      <alignment horizontal="right" vertical="center"/>
    </xf>
    <xf numFmtId="44" fontId="58" fillId="0" borderId="21" xfId="1" applyNumberFormat="1" applyFont="1" applyBorder="1" applyAlignment="1" applyProtection="1">
      <alignment horizontal="left"/>
      <protection locked="0"/>
    </xf>
    <xf numFmtId="44" fontId="97" fillId="0" borderId="21" xfId="19" applyFont="1" applyFill="1" applyBorder="1"/>
    <xf numFmtId="44" fontId="97" fillId="0" borderId="21" xfId="0" applyNumberFormat="1" applyFont="1" applyBorder="1"/>
    <xf numFmtId="164" fontId="36" fillId="4" borderId="14" xfId="1" applyNumberFormat="1" applyFont="1" applyFill="1" applyBorder="1" applyAlignment="1">
      <alignment horizontal="center" vertical="center" wrapText="1"/>
    </xf>
    <xf numFmtId="2" fontId="61" fillId="5" borderId="0" xfId="1" applyNumberFormat="1" applyFont="1" applyFill="1" applyAlignment="1" applyProtection="1">
      <alignment horizontal="center" vertical="center" wrapText="1"/>
      <protection locked="0"/>
    </xf>
    <xf numFmtId="164" fontId="61" fillId="5" borderId="0" xfId="1" applyNumberFormat="1" applyFont="1" applyFill="1" applyAlignment="1" applyProtection="1">
      <alignment horizontal="center" vertical="center" wrapText="1"/>
      <protection locked="0"/>
    </xf>
    <xf numFmtId="0" fontId="22" fillId="0" borderId="0" xfId="39" applyFont="1"/>
    <xf numFmtId="0" fontId="34" fillId="0" borderId="1" xfId="39" applyFont="1" applyBorder="1"/>
    <xf numFmtId="0" fontId="34" fillId="0" borderId="1" xfId="39" applyFont="1" applyBorder="1" applyAlignment="1">
      <alignment horizontal="left"/>
    </xf>
    <xf numFmtId="0" fontId="23" fillId="0" borderId="0" xfId="39" applyFont="1"/>
    <xf numFmtId="0" fontId="53" fillId="0" borderId="21" xfId="39" applyFont="1" applyBorder="1"/>
    <xf numFmtId="0" fontId="22" fillId="0" borderId="40" xfId="39" applyFont="1" applyBorder="1"/>
    <xf numFmtId="0" fontId="57" fillId="0" borderId="21" xfId="39" applyFont="1" applyBorder="1"/>
    <xf numFmtId="0" fontId="34" fillId="0" borderId="0" xfId="39" applyFont="1"/>
    <xf numFmtId="0" fontId="34" fillId="0" borderId="0" xfId="39" applyFont="1" applyAlignment="1">
      <alignment horizontal="left"/>
    </xf>
    <xf numFmtId="0" fontId="34" fillId="0" borderId="0" xfId="39" applyFont="1" applyAlignment="1">
      <alignment horizontal="justify" vertical="justify" wrapText="1"/>
    </xf>
    <xf numFmtId="0" fontId="34" fillId="0" borderId="0" xfId="39" applyFont="1" applyAlignment="1">
      <alignment horizontal="left" vertical="justify" wrapText="1"/>
    </xf>
    <xf numFmtId="0" fontId="26" fillId="0" borderId="0" xfId="39" applyFont="1"/>
    <xf numFmtId="0" fontId="34" fillId="0" borderId="36" xfId="39" applyFont="1" applyBorder="1"/>
    <xf numFmtId="0" fontId="93" fillId="0" borderId="0" xfId="39" applyFont="1" applyAlignment="1">
      <alignment vertical="center"/>
    </xf>
    <xf numFmtId="0" fontId="93" fillId="5" borderId="0" xfId="39" applyFont="1" applyFill="1" applyAlignment="1">
      <alignment vertical="center"/>
    </xf>
    <xf numFmtId="0" fontId="93" fillId="5" borderId="0" xfId="39" applyFont="1" applyFill="1" applyAlignment="1">
      <alignment vertical="center" wrapText="1"/>
    </xf>
    <xf numFmtId="0" fontId="93" fillId="5" borderId="0" xfId="39" applyFont="1" applyFill="1" applyAlignment="1">
      <alignment horizontal="center" vertical="center"/>
    </xf>
    <xf numFmtId="0" fontId="93" fillId="5" borderId="0" xfId="39" applyFont="1" applyFill="1" applyAlignment="1">
      <alignment horizontal="center" vertical="center" wrapText="1"/>
    </xf>
    <xf numFmtId="0" fontId="93" fillId="5" borderId="0" xfId="39" applyFont="1" applyFill="1" applyAlignment="1">
      <alignment horizontal="justify" vertical="center" wrapText="1"/>
    </xf>
    <xf numFmtId="0" fontId="93" fillId="5" borderId="3" xfId="39" applyFont="1" applyFill="1" applyBorder="1" applyAlignment="1">
      <alignment vertical="center" wrapText="1"/>
    </xf>
    <xf numFmtId="169" fontId="93" fillId="5" borderId="3" xfId="39" applyNumberFormat="1" applyFont="1" applyFill="1" applyBorder="1" applyAlignment="1">
      <alignment vertical="center" wrapText="1"/>
    </xf>
    <xf numFmtId="166" fontId="93" fillId="0" borderId="0" xfId="39" applyNumberFormat="1" applyFont="1" applyAlignment="1">
      <alignment vertical="center"/>
    </xf>
    <xf numFmtId="0" fontId="93" fillId="0" borderId="8" xfId="39" applyFont="1" applyBorder="1" applyAlignment="1">
      <alignment vertical="center" wrapText="1"/>
    </xf>
    <xf numFmtId="0" fontId="93" fillId="0" borderId="1" xfId="39" applyFont="1" applyBorder="1" applyAlignment="1">
      <alignment vertical="center" wrapText="1"/>
    </xf>
    <xf numFmtId="0" fontId="93" fillId="0" borderId="5" xfId="39" applyFont="1" applyBorder="1" applyAlignment="1">
      <alignment vertical="center"/>
    </xf>
    <xf numFmtId="0" fontId="93" fillId="0" borderId="6" xfId="39" applyFont="1" applyBorder="1" applyAlignment="1">
      <alignment vertical="center" wrapText="1"/>
    </xf>
    <xf numFmtId="0" fontId="93" fillId="0" borderId="0" xfId="39" applyFont="1" applyAlignment="1">
      <alignment vertical="center" wrapText="1"/>
    </xf>
    <xf numFmtId="0" fontId="93" fillId="0" borderId="4" xfId="39" applyFont="1" applyBorder="1" applyAlignment="1">
      <alignment vertical="center" wrapText="1"/>
    </xf>
    <xf numFmtId="0" fontId="93" fillId="0" borderId="3" xfId="39" applyFont="1" applyBorder="1" applyAlignment="1">
      <alignment vertical="center" wrapText="1"/>
    </xf>
    <xf numFmtId="0" fontId="37" fillId="0" borderId="0" xfId="39" applyFont="1" applyAlignment="1">
      <alignment horizontal="center"/>
    </xf>
    <xf numFmtId="164" fontId="36" fillId="2" borderId="5" xfId="1" applyNumberFormat="1" applyFont="1" applyFill="1" applyBorder="1" applyAlignment="1">
      <alignment horizontal="center"/>
    </xf>
    <xf numFmtId="164" fontId="36" fillId="2" borderId="0" xfId="1" applyNumberFormat="1" applyFont="1" applyFill="1" applyAlignment="1">
      <alignment horizontal="center"/>
    </xf>
    <xf numFmtId="0" fontId="49" fillId="0" borderId="26" xfId="39" applyFont="1" applyBorder="1" applyAlignment="1">
      <alignment horizontal="center"/>
    </xf>
    <xf numFmtId="0" fontId="49" fillId="0" borderId="37" xfId="39" applyFont="1" applyBorder="1" applyAlignment="1">
      <alignment horizontal="center"/>
    </xf>
    <xf numFmtId="164" fontId="36" fillId="4" borderId="4" xfId="1" applyNumberFormat="1" applyFont="1" applyFill="1" applyBorder="1" applyAlignment="1">
      <alignment horizontal="left" vertical="center" wrapText="1"/>
    </xf>
    <xf numFmtId="164" fontId="36" fillId="4" borderId="8" xfId="1" applyNumberFormat="1" applyFont="1" applyFill="1" applyBorder="1" applyAlignment="1">
      <alignment horizontal="left" vertical="center" wrapText="1"/>
    </xf>
    <xf numFmtId="164" fontId="36" fillId="4" borderId="9" xfId="1" applyNumberFormat="1" applyFont="1" applyFill="1" applyBorder="1" applyAlignment="1">
      <alignment horizontal="center" vertical="center" wrapText="1"/>
    </xf>
    <xf numFmtId="164" fontId="36" fillId="4" borderId="14" xfId="1" applyNumberFormat="1" applyFont="1" applyFill="1" applyBorder="1" applyAlignment="1">
      <alignment horizontal="center" vertical="center" wrapText="1"/>
    </xf>
    <xf numFmtId="164" fontId="36" fillId="4" borderId="11" xfId="1" applyNumberFormat="1" applyFont="1" applyFill="1" applyBorder="1" applyAlignment="1">
      <alignment horizontal="center" vertical="center"/>
    </xf>
    <xf numFmtId="164" fontId="36" fillId="4" borderId="12" xfId="1" applyNumberFormat="1" applyFont="1" applyFill="1" applyBorder="1" applyAlignment="1">
      <alignment horizontal="center" vertical="center"/>
    </xf>
    <xf numFmtId="164" fontId="36" fillId="4" borderId="13" xfId="1" applyNumberFormat="1" applyFont="1" applyFill="1" applyBorder="1" applyAlignment="1">
      <alignment horizontal="center" vertical="center"/>
    </xf>
    <xf numFmtId="164" fontId="36" fillId="4" borderId="11" xfId="1" applyNumberFormat="1" applyFont="1" applyFill="1" applyBorder="1" applyAlignment="1">
      <alignment horizontal="center" vertical="center" wrapText="1"/>
    </xf>
    <xf numFmtId="164" fontId="36" fillId="4" borderId="12" xfId="1" applyNumberFormat="1" applyFont="1" applyFill="1" applyBorder="1" applyAlignment="1">
      <alignment horizontal="center" vertical="center" wrapText="1"/>
    </xf>
    <xf numFmtId="164" fontId="36" fillId="4" borderId="13" xfId="1" applyNumberFormat="1" applyFont="1" applyFill="1" applyBorder="1" applyAlignment="1">
      <alignment horizontal="center" vertical="center" wrapText="1"/>
    </xf>
    <xf numFmtId="2" fontId="36" fillId="5" borderId="0" xfId="1" applyNumberFormat="1" applyFont="1" applyFill="1" applyAlignment="1" applyProtection="1">
      <alignment horizontal="center" vertical="top" wrapText="1"/>
      <protection locked="0"/>
    </xf>
    <xf numFmtId="164" fontId="36" fillId="0" borderId="0" xfId="1" applyNumberFormat="1" applyFont="1" applyAlignment="1" applyProtection="1">
      <alignment horizontal="center"/>
      <protection locked="0"/>
    </xf>
    <xf numFmtId="2" fontId="36" fillId="0" borderId="0" xfId="1" applyNumberFormat="1" applyFont="1" applyAlignment="1" applyProtection="1">
      <alignment horizontal="center" vertical="top" wrapText="1"/>
      <protection locked="0"/>
    </xf>
    <xf numFmtId="0" fontId="34" fillId="0" borderId="0" xfId="39" applyFont="1" applyAlignment="1">
      <alignment horizontal="justify" vertical="justify" wrapText="1"/>
    </xf>
    <xf numFmtId="2" fontId="36" fillId="0" borderId="0" xfId="1" applyNumberFormat="1" applyFont="1" applyAlignment="1">
      <alignment horizontal="center" vertical="center" wrapText="1"/>
    </xf>
    <xf numFmtId="2" fontId="36" fillId="0" borderId="0" xfId="1" applyNumberFormat="1" applyFont="1" applyAlignment="1">
      <alignment horizontal="center" vertical="top" wrapText="1"/>
    </xf>
    <xf numFmtId="164" fontId="35" fillId="0" borderId="39" xfId="1" applyNumberFormat="1" applyFont="1" applyBorder="1" applyAlignment="1" applyProtection="1">
      <alignment horizontal="center"/>
      <protection locked="0"/>
    </xf>
    <xf numFmtId="164" fontId="36" fillId="2" borderId="0" xfId="1" applyNumberFormat="1" applyFont="1" applyFill="1" applyAlignment="1">
      <alignment horizontal="left"/>
    </xf>
    <xf numFmtId="164" fontId="61" fillId="5" borderId="0" xfId="1" applyNumberFormat="1" applyFont="1" applyFill="1" applyAlignment="1">
      <alignment horizontal="center" vertical="center"/>
    </xf>
    <xf numFmtId="164" fontId="61" fillId="5" borderId="0" xfId="1" applyNumberFormat="1" applyFont="1" applyFill="1" applyAlignment="1" applyProtection="1">
      <alignment horizontal="center" vertical="center" wrapText="1"/>
      <protection locked="0"/>
    </xf>
    <xf numFmtId="164" fontId="61" fillId="5" borderId="0" xfId="1" applyNumberFormat="1" applyFont="1" applyFill="1" applyAlignment="1" applyProtection="1">
      <alignment horizontal="center" vertical="center"/>
      <protection locked="0"/>
    </xf>
    <xf numFmtId="2" fontId="61" fillId="5" borderId="0" xfId="1" applyNumberFormat="1" applyFont="1" applyFill="1" applyAlignment="1" applyProtection="1">
      <alignment horizontal="center" vertical="center" wrapText="1"/>
      <protection locked="0"/>
    </xf>
    <xf numFmtId="0" fontId="95" fillId="5" borderId="0" xfId="39" applyFont="1" applyFill="1" applyAlignment="1">
      <alignment horizontal="center" vertical="center" wrapText="1"/>
    </xf>
    <xf numFmtId="0" fontId="95" fillId="0" borderId="0" xfId="39" applyFont="1" applyAlignment="1">
      <alignment horizontal="justify" vertical="center" wrapText="1"/>
    </xf>
    <xf numFmtId="2" fontId="61" fillId="5" borderId="0" xfId="1" applyNumberFormat="1" applyFont="1" applyFill="1" applyAlignment="1">
      <alignment horizontal="center" vertical="center" wrapText="1"/>
    </xf>
    <xf numFmtId="164" fontId="94" fillId="5" borderId="0" xfId="1" applyNumberFormat="1" applyFont="1" applyFill="1" applyAlignment="1" applyProtection="1">
      <alignment horizontal="center" vertical="center" wrapText="1"/>
      <protection locked="0"/>
    </xf>
    <xf numFmtId="0" fontId="61" fillId="5" borderId="0" xfId="1" applyFont="1" applyFill="1" applyAlignment="1" applyProtection="1">
      <alignment horizontal="center" vertical="center" wrapText="1"/>
      <protection locked="0"/>
    </xf>
    <xf numFmtId="164" fontId="61" fillId="3" borderId="9" xfId="16" applyNumberFormat="1" applyFont="1" applyFill="1" applyBorder="1" applyAlignment="1">
      <alignment horizontal="center" vertical="center" wrapText="1"/>
    </xf>
    <xf numFmtId="164" fontId="61" fillId="3" borderId="14" xfId="16" applyNumberFormat="1" applyFont="1" applyFill="1" applyBorder="1" applyAlignment="1">
      <alignment horizontal="center" vertical="center" wrapText="1"/>
    </xf>
    <xf numFmtId="164" fontId="61" fillId="3" borderId="9" xfId="39" applyNumberFormat="1" applyFont="1" applyFill="1" applyBorder="1" applyAlignment="1">
      <alignment horizontal="center" vertical="center" wrapText="1"/>
    </xf>
    <xf numFmtId="164" fontId="61" fillId="3" borderId="23" xfId="39" applyNumberFormat="1" applyFont="1" applyFill="1" applyBorder="1" applyAlignment="1">
      <alignment horizontal="center" vertical="center" wrapText="1"/>
    </xf>
    <xf numFmtId="164" fontId="61" fillId="3" borderId="14" xfId="39" applyNumberFormat="1" applyFont="1" applyFill="1" applyBorder="1" applyAlignment="1">
      <alignment horizontal="center" vertical="center" wrapText="1"/>
    </xf>
    <xf numFmtId="164" fontId="61" fillId="0" borderId="5" xfId="1" applyNumberFormat="1" applyFont="1" applyBorder="1" applyAlignment="1">
      <alignment horizontal="center" vertical="center" wrapText="1"/>
    </xf>
    <xf numFmtId="164" fontId="61" fillId="0" borderId="0" xfId="1" applyNumberFormat="1" applyFont="1" applyAlignment="1">
      <alignment horizontal="center" vertical="center" wrapText="1"/>
    </xf>
    <xf numFmtId="164" fontId="61" fillId="4" borderId="5" xfId="16" applyNumberFormat="1" applyFont="1" applyFill="1" applyBorder="1" applyAlignment="1">
      <alignment horizontal="center" vertical="center" wrapText="1"/>
    </xf>
    <xf numFmtId="164" fontId="61" fillId="4" borderId="7" xfId="16" applyNumberFormat="1" applyFont="1" applyFill="1" applyBorder="1" applyAlignment="1">
      <alignment horizontal="center" vertical="center" wrapText="1"/>
    </xf>
    <xf numFmtId="164" fontId="61" fillId="4" borderId="2" xfId="16" applyNumberFormat="1" applyFont="1" applyFill="1" applyBorder="1" applyAlignment="1">
      <alignment horizontal="center" vertical="center" wrapText="1"/>
    </xf>
    <xf numFmtId="164" fontId="61" fillId="4" borderId="9" xfId="16" applyNumberFormat="1" applyFont="1" applyFill="1" applyBorder="1" applyAlignment="1">
      <alignment horizontal="center" vertical="center" wrapText="1"/>
    </xf>
    <xf numFmtId="164" fontId="61" fillId="4" borderId="23" xfId="16" applyNumberFormat="1" applyFont="1" applyFill="1" applyBorder="1" applyAlignment="1">
      <alignment horizontal="center" vertical="center" wrapText="1"/>
    </xf>
    <xf numFmtId="164" fontId="61" fillId="4" borderId="14" xfId="16" applyNumberFormat="1" applyFont="1" applyFill="1" applyBorder="1" applyAlignment="1">
      <alignment horizontal="center" vertical="center" wrapText="1"/>
    </xf>
    <xf numFmtId="164" fontId="61" fillId="4" borderId="2" xfId="39" applyNumberFormat="1" applyFont="1" applyFill="1" applyBorder="1" applyAlignment="1">
      <alignment horizontal="center" vertical="center" wrapText="1"/>
    </xf>
    <xf numFmtId="164" fontId="61" fillId="4" borderId="3" xfId="39" applyNumberFormat="1" applyFont="1" applyFill="1" applyBorder="1" applyAlignment="1">
      <alignment horizontal="center" vertical="center" wrapText="1"/>
    </xf>
    <xf numFmtId="0" fontId="95" fillId="0" borderId="0" xfId="39" applyFont="1" applyAlignment="1">
      <alignment horizontal="center" vertical="center" wrapText="1"/>
    </xf>
    <xf numFmtId="0" fontId="93" fillId="0" borderId="0" xfId="39" applyFont="1" applyAlignment="1">
      <alignment horizontal="center" vertical="center" wrapText="1"/>
    </xf>
    <xf numFmtId="164" fontId="61" fillId="4" borderId="11" xfId="16" applyNumberFormat="1" applyFont="1" applyFill="1" applyBorder="1" applyAlignment="1">
      <alignment horizontal="center" vertical="center" wrapText="1"/>
    </xf>
    <xf numFmtId="164" fontId="61" fillId="4" borderId="12" xfId="16" applyNumberFormat="1" applyFont="1" applyFill="1" applyBorder="1" applyAlignment="1">
      <alignment horizontal="center" vertical="center" wrapText="1"/>
    </xf>
    <xf numFmtId="164" fontId="61" fillId="4" borderId="13" xfId="16" applyNumberFormat="1" applyFont="1" applyFill="1" applyBorder="1" applyAlignment="1">
      <alignment horizontal="center" vertical="center" wrapText="1"/>
    </xf>
    <xf numFmtId="164" fontId="61" fillId="3" borderId="2" xfId="39" applyNumberFormat="1" applyFont="1" applyFill="1" applyBorder="1" applyAlignment="1">
      <alignment horizontal="center" vertical="center" wrapText="1"/>
    </xf>
    <xf numFmtId="164" fontId="61" fillId="3" borderId="5" xfId="39" applyNumberFormat="1" applyFont="1" applyFill="1" applyBorder="1" applyAlignment="1">
      <alignment horizontal="center" vertical="center" wrapText="1"/>
    </xf>
    <xf numFmtId="0" fontId="95" fillId="0" borderId="0" xfId="39" applyFont="1" applyAlignment="1">
      <alignment horizontal="left" vertical="center" wrapText="1"/>
    </xf>
    <xf numFmtId="164" fontId="29" fillId="2" borderId="0" xfId="21" applyNumberFormat="1" applyFont="1" applyFill="1" applyAlignment="1" applyProtection="1">
      <alignment horizontal="center" vertical="center" wrapText="1"/>
      <protection locked="0"/>
    </xf>
    <xf numFmtId="164" fontId="29" fillId="2" borderId="0" xfId="21" applyNumberFormat="1" applyFont="1" applyFill="1" applyAlignment="1" applyProtection="1">
      <alignment horizontal="center" vertical="center"/>
      <protection locked="0"/>
    </xf>
    <xf numFmtId="0" fontId="39" fillId="7" borderId="43" xfId="21" applyFont="1" applyFill="1" applyBorder="1" applyAlignment="1">
      <alignment horizontal="center" vertical="center" wrapText="1"/>
    </xf>
    <xf numFmtId="0" fontId="39" fillId="7" borderId="0" xfId="21" applyFont="1" applyFill="1" applyAlignment="1">
      <alignment horizontal="center" vertical="center" wrapText="1"/>
    </xf>
    <xf numFmtId="0" fontId="39" fillId="7" borderId="40" xfId="21" applyFont="1" applyFill="1" applyBorder="1" applyAlignment="1">
      <alignment horizontal="center" vertical="center" wrapText="1"/>
    </xf>
    <xf numFmtId="164" fontId="68" fillId="2" borderId="0" xfId="21" applyNumberFormat="1" applyFont="1" applyFill="1" applyAlignment="1" applyProtection="1">
      <alignment horizontal="left" vertical="center" wrapText="1"/>
      <protection locked="0"/>
    </xf>
    <xf numFmtId="164" fontId="68" fillId="2" borderId="0" xfId="21" applyNumberFormat="1" applyFont="1" applyFill="1" applyAlignment="1" applyProtection="1">
      <alignment horizontal="justify" vertical="justify" wrapText="1"/>
      <protection locked="0"/>
    </xf>
    <xf numFmtId="0" fontId="66" fillId="7" borderId="43" xfId="21" applyFont="1" applyFill="1" applyBorder="1" applyAlignment="1">
      <alignment horizontal="center" vertical="center" wrapText="1"/>
    </xf>
    <xf numFmtId="0" fontId="66" fillId="7" borderId="0" xfId="21" applyFont="1" applyFill="1" applyAlignment="1">
      <alignment horizontal="center" vertical="center" wrapText="1"/>
    </xf>
    <xf numFmtId="0" fontId="66" fillId="7" borderId="40" xfId="21" applyFont="1" applyFill="1" applyBorder="1" applyAlignment="1">
      <alignment horizontal="center" vertical="center" wrapText="1"/>
    </xf>
    <xf numFmtId="0" fontId="59" fillId="0" borderId="41" xfId="21" applyFont="1" applyBorder="1" applyAlignment="1">
      <alignment horizontal="center" vertical="center" wrapText="1"/>
    </xf>
    <xf numFmtId="0" fontId="59" fillId="0" borderId="39" xfId="21" applyFont="1" applyBorder="1" applyAlignment="1">
      <alignment horizontal="center" vertical="center" wrapText="1"/>
    </xf>
    <xf numFmtId="0" fontId="59" fillId="0" borderId="42" xfId="21" applyFont="1" applyBorder="1" applyAlignment="1">
      <alignment horizontal="center" vertical="center" wrapText="1"/>
    </xf>
    <xf numFmtId="164" fontId="60" fillId="2" borderId="43" xfId="21" applyNumberFormat="1" applyFont="1" applyFill="1" applyBorder="1" applyAlignment="1">
      <alignment horizontal="center" vertical="center" wrapText="1"/>
    </xf>
    <xf numFmtId="164" fontId="60" fillId="2" borderId="0" xfId="21" applyNumberFormat="1" applyFont="1" applyFill="1" applyAlignment="1">
      <alignment horizontal="center" vertical="center" wrapText="1"/>
    </xf>
    <xf numFmtId="164" fontId="60" fillId="2" borderId="40" xfId="21" applyNumberFormat="1" applyFont="1" applyFill="1" applyBorder="1" applyAlignment="1">
      <alignment horizontal="center" vertical="center" wrapText="1"/>
    </xf>
    <xf numFmtId="0" fontId="60" fillId="0" borderId="43" xfId="21" applyFont="1" applyBorder="1" applyAlignment="1">
      <alignment horizontal="center" vertical="center" wrapText="1"/>
    </xf>
    <xf numFmtId="0" fontId="60" fillId="0" borderId="0" xfId="21" applyFont="1" applyAlignment="1">
      <alignment horizontal="center" vertical="center" wrapText="1"/>
    </xf>
    <xf numFmtId="0" fontId="60" fillId="0" borderId="40" xfId="21" applyFont="1" applyBorder="1" applyAlignment="1">
      <alignment horizontal="center" vertical="center" wrapText="1"/>
    </xf>
    <xf numFmtId="0" fontId="61" fillId="0" borderId="44" xfId="21" applyFont="1" applyBorder="1" applyAlignment="1">
      <alignment horizontal="center" vertical="center" wrapText="1"/>
    </xf>
    <xf numFmtId="0" fontId="61" fillId="0" borderId="1" xfId="21" applyFont="1" applyBorder="1" applyAlignment="1">
      <alignment horizontal="center" vertical="center" wrapText="1"/>
    </xf>
    <xf numFmtId="0" fontId="61" fillId="0" borderId="32" xfId="21" applyFont="1" applyBorder="1" applyAlignment="1">
      <alignment horizontal="center" vertical="center" wrapText="1"/>
    </xf>
    <xf numFmtId="0" fontId="60" fillId="0" borderId="1" xfId="21" applyFont="1" applyBorder="1" applyAlignment="1">
      <alignment horizontal="center" vertical="center" wrapText="1"/>
    </xf>
    <xf numFmtId="0" fontId="40" fillId="0" borderId="0" xfId="21" applyFont="1" applyAlignment="1">
      <alignment horizontal="center" vertical="center" wrapText="1"/>
    </xf>
    <xf numFmtId="164" fontId="91" fillId="2" borderId="0" xfId="21" applyNumberFormat="1" applyFont="1" applyFill="1" applyAlignment="1" applyProtection="1">
      <alignment horizontal="center" vertical="center"/>
      <protection locked="0"/>
    </xf>
    <xf numFmtId="164" fontId="91" fillId="2" borderId="0" xfId="21" applyNumberFormat="1" applyFont="1" applyFill="1" applyAlignment="1" applyProtection="1">
      <alignment horizontal="center" vertical="center" wrapText="1"/>
      <protection locked="0"/>
    </xf>
    <xf numFmtId="0" fontId="70" fillId="0" borderId="21" xfId="21" applyFont="1" applyBorder="1" applyAlignment="1">
      <alignment horizontal="center" vertical="center" wrapText="1"/>
    </xf>
    <xf numFmtId="164" fontId="72" fillId="2" borderId="1" xfId="21" applyNumberFormat="1" applyFont="1" applyFill="1" applyBorder="1" applyAlignment="1">
      <alignment horizontal="right" vertical="center" wrapText="1"/>
    </xf>
    <xf numFmtId="164" fontId="73" fillId="2" borderId="2" xfId="21" applyNumberFormat="1" applyFont="1" applyFill="1" applyBorder="1" applyAlignment="1">
      <alignment horizontal="center" vertical="center" wrapText="1"/>
    </xf>
    <xf numFmtId="164" fontId="73" fillId="2" borderId="3" xfId="21" applyNumberFormat="1" applyFont="1" applyFill="1" applyBorder="1" applyAlignment="1">
      <alignment horizontal="center" vertical="center" wrapText="1"/>
    </xf>
    <xf numFmtId="164" fontId="73" fillId="2" borderId="4" xfId="21" applyNumberFormat="1" applyFont="1" applyFill="1" applyBorder="1" applyAlignment="1">
      <alignment horizontal="center" vertical="center" wrapText="1"/>
    </xf>
    <xf numFmtId="0" fontId="73" fillId="0" borderId="5" xfId="21" applyFont="1" applyBorder="1" applyAlignment="1">
      <alignment horizontal="center" vertical="center" wrapText="1"/>
    </xf>
    <xf numFmtId="0" fontId="73" fillId="0" borderId="0" xfId="21" applyFont="1" applyAlignment="1">
      <alignment horizontal="center" vertical="center" wrapText="1"/>
    </xf>
    <xf numFmtId="0" fontId="73" fillId="0" borderId="6" xfId="21" applyFont="1" applyBorder="1" applyAlignment="1">
      <alignment horizontal="center" vertical="center" wrapText="1"/>
    </xf>
    <xf numFmtId="0" fontId="74" fillId="0" borderId="7" xfId="21" applyFont="1" applyBorder="1" applyAlignment="1">
      <alignment horizontal="center" vertical="center" wrapText="1"/>
    </xf>
    <xf numFmtId="0" fontId="74" fillId="0" borderId="1" xfId="21" applyFont="1" applyBorder="1" applyAlignment="1">
      <alignment horizontal="center" vertical="center" wrapText="1"/>
    </xf>
    <xf numFmtId="0" fontId="74" fillId="0" borderId="8" xfId="21" applyFont="1" applyBorder="1" applyAlignment="1">
      <alignment horizontal="center" vertical="center" wrapText="1"/>
    </xf>
    <xf numFmtId="0" fontId="73" fillId="7" borderId="5" xfId="21" applyFont="1" applyFill="1" applyBorder="1" applyAlignment="1">
      <alignment horizontal="center" vertical="center" wrapText="1"/>
    </xf>
    <xf numFmtId="0" fontId="73" fillId="7" borderId="0" xfId="21" applyFont="1" applyFill="1" applyAlignment="1">
      <alignment horizontal="center" vertical="center" wrapText="1"/>
    </xf>
    <xf numFmtId="0" fontId="73" fillId="7" borderId="6" xfId="21" applyFont="1" applyFill="1" applyBorder="1" applyAlignment="1">
      <alignment horizontal="center" vertical="center" wrapText="1"/>
    </xf>
    <xf numFmtId="0" fontId="80" fillId="7" borderId="5" xfId="21" applyFont="1" applyFill="1" applyBorder="1" applyAlignment="1">
      <alignment horizontal="center" vertical="center" wrapText="1"/>
    </xf>
    <xf numFmtId="0" fontId="80" fillId="7" borderId="0" xfId="21" applyFont="1" applyFill="1" applyAlignment="1">
      <alignment horizontal="center" vertical="center" wrapText="1"/>
    </xf>
    <xf numFmtId="0" fontId="80" fillId="7" borderId="6" xfId="21" applyFont="1" applyFill="1" applyBorder="1" applyAlignment="1">
      <alignment horizontal="center" vertical="center" wrapText="1"/>
    </xf>
    <xf numFmtId="164" fontId="90" fillId="2" borderId="0" xfId="21" applyNumberFormat="1" applyFont="1" applyFill="1" applyAlignment="1" applyProtection="1">
      <alignment horizontal="justify" vertical="justify" wrapText="1"/>
      <protection locked="0"/>
    </xf>
  </cellXfs>
  <cellStyles count="40">
    <cellStyle name="Millares" xfId="20" builtinId="3"/>
    <cellStyle name="Millares 2" xfId="10" xr:uid="{00000000-0005-0000-0000-000000000000}"/>
    <cellStyle name="Moneda" xfId="19" builtinId="4"/>
    <cellStyle name="Moneda 2" xfId="8" xr:uid="{00000000-0005-0000-0000-000002000000}"/>
    <cellStyle name="Moneda 3" xfId="12" xr:uid="{00000000-0005-0000-0000-000003000000}"/>
    <cellStyle name="Moneda 3 2" xfId="22" xr:uid="{3E6515EB-49A5-4AE1-BFAC-DDF05E44847C}"/>
    <cellStyle name="Normal" xfId="0" builtinId="0"/>
    <cellStyle name="Normal 2" xfId="2" xr:uid="{00000000-0005-0000-0000-000005000000}"/>
    <cellStyle name="Normal 2 10" xfId="33" xr:uid="{17E452C7-2128-4239-A858-BA0BF6C4603A}"/>
    <cellStyle name="Normal 2 11" xfId="35" xr:uid="{00AA7342-5C46-470F-9602-1FA646AE377C}"/>
    <cellStyle name="Normal 2 12" xfId="37" xr:uid="{AEC9F2C1-D71C-4360-945B-7098F0F5D3D5}"/>
    <cellStyle name="Normal 2 2" xfId="3" xr:uid="{00000000-0005-0000-0000-000006000000}"/>
    <cellStyle name="Normal 2 2 2" xfId="5" xr:uid="{00000000-0005-0000-0000-000007000000}"/>
    <cellStyle name="Normal 2 2 3" xfId="13" xr:uid="{00000000-0005-0000-0000-000008000000}"/>
    <cellStyle name="Normal 2 3" xfId="11" xr:uid="{00000000-0005-0000-0000-000009000000}"/>
    <cellStyle name="Normal 2 3 2" xfId="18" xr:uid="{00000000-0005-0000-0000-00000A000000}"/>
    <cellStyle name="Normal 2 3 2 10" xfId="39" xr:uid="{3D201C53-21F7-4557-AC85-531BCFF3EA8F}"/>
    <cellStyle name="Normal 2 3 2 2" xfId="26" xr:uid="{46A41000-4CE0-4994-B487-7BDE94955924}"/>
    <cellStyle name="Normal 2 3 2 3" xfId="27" xr:uid="{56CF2BD8-D302-4925-B02B-77DFA9636CC8}"/>
    <cellStyle name="Normal 2 3 2 4" xfId="28" xr:uid="{DDA7774C-3CF8-422C-9EA9-8CD6292FD839}"/>
    <cellStyle name="Normal 2 3 2 5" xfId="30" xr:uid="{BBB4A98E-FE09-4C0C-8CB1-C47E7A7CE4CE}"/>
    <cellStyle name="Normal 2 3 2 6" xfId="32" xr:uid="{C5D0BB7D-1B1E-42BD-8E34-A6116051625B}"/>
    <cellStyle name="Normal 2 3 2 7" xfId="34" xr:uid="{71629A53-5AF5-42AF-85A9-244B404D8744}"/>
    <cellStyle name="Normal 2 3 2 8" xfId="36" xr:uid="{078DC95F-D32F-4192-966F-FCCD55C30237}"/>
    <cellStyle name="Normal 2 3 2 9" xfId="38" xr:uid="{7A12A077-B72B-418D-90D6-CE27C1E5C562}"/>
    <cellStyle name="Normal 2 4" xfId="15" xr:uid="{00000000-0005-0000-0000-00000B000000}"/>
    <cellStyle name="Normal 2 5" xfId="23" xr:uid="{52E8C36C-8767-4CFE-888B-6D1B220F3297}"/>
    <cellStyle name="Normal 2 6" xfId="24" xr:uid="{AB6FDC36-B5D3-4A7D-B7EE-7D48A54B8357}"/>
    <cellStyle name="Normal 2 7" xfId="25" xr:uid="{62FC827F-9B91-410B-B6E3-CBBE49DC5E07}"/>
    <cellStyle name="Normal 2 8" xfId="29" xr:uid="{A88C499A-DD8E-4712-A88A-D4D2FFB4C63F}"/>
    <cellStyle name="Normal 2 9" xfId="31" xr:uid="{AD9FF0FA-E60F-4D04-BF44-CAF271E536C8}"/>
    <cellStyle name="Normal 3" xfId="4" xr:uid="{00000000-0005-0000-0000-00000C000000}"/>
    <cellStyle name="Normal 3 2" xfId="14" xr:uid="{00000000-0005-0000-0000-00000D000000}"/>
    <cellStyle name="Normal 4" xfId="1" xr:uid="{00000000-0005-0000-0000-00000E000000}"/>
    <cellStyle name="Normal 4 2" xfId="6" xr:uid="{00000000-0005-0000-0000-00000F000000}"/>
    <cellStyle name="Normal 4 2 2" xfId="16" xr:uid="{00000000-0005-0000-0000-000010000000}"/>
    <cellStyle name="Normal 5" xfId="7" xr:uid="{00000000-0005-0000-0000-000011000000}"/>
    <cellStyle name="Normal 5 2" xfId="17" xr:uid="{00000000-0005-0000-0000-000012000000}"/>
    <cellStyle name="Normal 6" xfId="9" xr:uid="{00000000-0005-0000-0000-000013000000}"/>
    <cellStyle name="Normal 6 2" xfId="21" xr:uid="{39D5AAC4-9D11-4801-9AE8-E14E97A9F34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10</xdr:col>
      <xdr:colOff>2362200</xdr:colOff>
      <xdr:row>14</xdr:row>
      <xdr:rowOff>2057400</xdr:rowOff>
    </xdr:from>
    <xdr:to>
      <xdr:col>11</xdr:col>
      <xdr:colOff>38100</xdr:colOff>
      <xdr:row>14</xdr:row>
      <xdr:rowOff>2171700</xdr:rowOff>
    </xdr:to>
    <xdr:sp macro="" textlink="">
      <xdr:nvSpPr>
        <xdr:cNvPr id="2" name="CuadroTexto 1">
          <a:extLst>
            <a:ext uri="{FF2B5EF4-FFF2-40B4-BE49-F238E27FC236}">
              <a16:creationId xmlns:a16="http://schemas.microsoft.com/office/drawing/2014/main" id="{996C5736-10C4-47E1-BC60-E90EF6274846}"/>
            </a:ext>
          </a:extLst>
        </xdr:cNvPr>
        <xdr:cNvSpPr txBox="1"/>
      </xdr:nvSpPr>
      <xdr:spPr>
        <a:xfrm>
          <a:off x="45072300" y="9791700"/>
          <a:ext cx="152400" cy="1143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MX" sz="1100"/>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EFFE63-20AB-40F7-82AB-EA8B9B76CA0E}">
  <sheetPr>
    <pageSetUpPr fitToPage="1"/>
  </sheetPr>
  <dimension ref="A1:T39"/>
  <sheetViews>
    <sheetView showGridLines="0" view="pageLayout" zoomScale="70" zoomScaleNormal="40" zoomScaleSheetLayoutView="40" zoomScalePageLayoutView="70" workbookViewId="0">
      <selection activeCell="H2" sqref="H1:H1048576"/>
    </sheetView>
  </sheetViews>
  <sheetFormatPr baseColWidth="10" defaultColWidth="11" defaultRowHeight="15"/>
  <cols>
    <col min="1" max="1" width="11" style="275"/>
    <col min="2" max="2" width="14.75" style="282" customWidth="1"/>
    <col min="3" max="3" width="10.5" style="283" customWidth="1"/>
    <col min="4" max="4" width="14.25" style="283" customWidth="1"/>
    <col min="5" max="5" width="20.875" style="282" customWidth="1"/>
    <col min="6" max="6" width="19" style="283" customWidth="1"/>
    <col min="7" max="7" width="6.875" style="282" customWidth="1"/>
    <col min="8" max="8" width="11" style="282" customWidth="1"/>
    <col min="9" max="9" width="12.5" style="282" hidden="1" customWidth="1"/>
    <col min="10" max="10" width="14.75" style="282" customWidth="1"/>
    <col min="11" max="11" width="19.875" style="282" customWidth="1"/>
    <col min="12" max="12" width="20.375" style="282" customWidth="1"/>
    <col min="13" max="13" width="16.5" style="282" customWidth="1"/>
    <col min="14" max="14" width="9.25" style="282" customWidth="1"/>
    <col min="15" max="15" width="11.125" style="282" customWidth="1"/>
    <col min="16" max="16" width="12.5" style="282" hidden="1" customWidth="1"/>
    <col min="17" max="17" width="19.5" style="282" customWidth="1"/>
    <col min="18" max="18" width="23.375" style="282" customWidth="1"/>
    <col min="19" max="19" width="22.5" style="282" customWidth="1"/>
    <col min="20" max="16384" width="11" style="275"/>
  </cols>
  <sheetData>
    <row r="1" spans="2:19" ht="15.75">
      <c r="B1" s="304" t="s">
        <v>31</v>
      </c>
      <c r="C1" s="304"/>
      <c r="D1" s="304"/>
      <c r="E1" s="304"/>
      <c r="F1" s="304"/>
      <c r="G1" s="304"/>
      <c r="H1" s="304"/>
      <c r="I1" s="304"/>
      <c r="J1" s="304"/>
      <c r="K1" s="304"/>
      <c r="L1" s="304"/>
      <c r="M1" s="304"/>
      <c r="N1" s="304"/>
      <c r="O1" s="304"/>
      <c r="P1" s="304"/>
      <c r="Q1" s="304"/>
      <c r="R1" s="304"/>
      <c r="S1" s="304"/>
    </row>
    <row r="3" spans="2:19" ht="15.75">
      <c r="B3" s="304" t="s">
        <v>113</v>
      </c>
      <c r="C3" s="304"/>
      <c r="D3" s="304"/>
      <c r="E3" s="304"/>
      <c r="F3" s="304"/>
      <c r="G3" s="304"/>
      <c r="H3" s="304"/>
      <c r="I3" s="304"/>
      <c r="J3" s="304"/>
      <c r="K3" s="304"/>
      <c r="L3" s="304"/>
      <c r="M3" s="304"/>
      <c r="N3" s="304"/>
      <c r="O3" s="304"/>
      <c r="P3" s="304"/>
      <c r="Q3" s="304"/>
      <c r="R3" s="304"/>
      <c r="S3" s="304"/>
    </row>
    <row r="5" spans="2:19" ht="15.75">
      <c r="B5" s="304" t="s">
        <v>32</v>
      </c>
      <c r="C5" s="304"/>
      <c r="D5" s="304"/>
      <c r="E5" s="304"/>
      <c r="F5" s="304"/>
      <c r="G5" s="304"/>
      <c r="H5" s="304"/>
      <c r="I5" s="304"/>
      <c r="J5" s="304"/>
      <c r="K5" s="304"/>
      <c r="L5" s="304"/>
      <c r="M5" s="304"/>
      <c r="N5" s="304"/>
      <c r="O5" s="304"/>
      <c r="P5" s="304"/>
      <c r="Q5" s="304"/>
      <c r="R5" s="304"/>
      <c r="S5" s="304"/>
    </row>
    <row r="6" spans="2:19" ht="15.75" thickBot="1">
      <c r="B6" s="276"/>
      <c r="C6" s="277"/>
      <c r="D6" s="277"/>
      <c r="E6" s="276"/>
      <c r="F6" s="277"/>
      <c r="G6" s="276"/>
      <c r="H6" s="276"/>
      <c r="I6" s="276"/>
      <c r="J6" s="276"/>
      <c r="K6" s="276"/>
      <c r="L6" s="276"/>
      <c r="M6" s="276"/>
      <c r="N6" s="276"/>
      <c r="O6" s="276"/>
      <c r="P6" s="276"/>
      <c r="Q6" s="276"/>
      <c r="R6" s="276"/>
      <c r="S6" s="276"/>
    </row>
    <row r="7" spans="2:19" ht="15.75">
      <c r="B7" s="29"/>
      <c r="C7" s="28"/>
      <c r="D7" s="28"/>
      <c r="E7" s="26"/>
      <c r="F7" s="27"/>
      <c r="G7" s="26"/>
      <c r="H7" s="26"/>
      <c r="I7" s="26"/>
      <c r="J7" s="26"/>
      <c r="K7" s="26"/>
      <c r="L7" s="26"/>
      <c r="M7" s="26"/>
      <c r="N7" s="26"/>
      <c r="O7" s="26"/>
      <c r="P7" s="26"/>
      <c r="Q7" s="26"/>
      <c r="R7" s="26"/>
      <c r="S7" s="25"/>
    </row>
    <row r="8" spans="2:19" ht="15.75">
      <c r="B8" s="305" t="s">
        <v>35</v>
      </c>
      <c r="C8" s="306"/>
      <c r="D8" s="306"/>
      <c r="E8" s="306"/>
      <c r="F8" s="306"/>
      <c r="G8" s="20"/>
      <c r="H8" s="20"/>
      <c r="I8" s="20"/>
      <c r="J8" s="24"/>
      <c r="K8" s="24"/>
      <c r="L8" s="23"/>
      <c r="M8" s="22"/>
      <c r="N8" s="22"/>
      <c r="O8" s="22"/>
      <c r="P8" s="22"/>
      <c r="Q8" s="21"/>
      <c r="R8" s="20"/>
      <c r="S8" s="19"/>
    </row>
    <row r="9" spans="2:19" ht="16.5" thickBot="1">
      <c r="B9" s="33"/>
      <c r="C9" s="18"/>
      <c r="D9" s="18"/>
      <c r="E9" s="16"/>
      <c r="F9" s="17"/>
      <c r="G9" s="16"/>
      <c r="H9" s="16"/>
      <c r="I9" s="16"/>
      <c r="J9" s="16"/>
      <c r="K9" s="16"/>
      <c r="L9" s="16"/>
      <c r="M9" s="16"/>
      <c r="N9" s="16"/>
      <c r="O9" s="16"/>
      <c r="P9" s="16"/>
      <c r="Q9" s="16"/>
      <c r="R9" s="16"/>
      <c r="S9" s="15"/>
    </row>
    <row r="10" spans="2:19" s="278" customFormat="1" ht="23.25" customHeight="1" thickBot="1">
      <c r="B10" s="307" t="s">
        <v>27</v>
      </c>
      <c r="C10" s="309" t="s">
        <v>0</v>
      </c>
      <c r="D10" s="311" t="s">
        <v>1</v>
      </c>
      <c r="E10" s="313" t="s">
        <v>71</v>
      </c>
      <c r="F10" s="314"/>
      <c r="G10" s="314"/>
      <c r="H10" s="314"/>
      <c r="I10" s="314"/>
      <c r="J10" s="315"/>
      <c r="K10" s="30" t="s">
        <v>2</v>
      </c>
      <c r="L10" s="316" t="s">
        <v>72</v>
      </c>
      <c r="M10" s="317"/>
      <c r="N10" s="317"/>
      <c r="O10" s="317"/>
      <c r="P10" s="317"/>
      <c r="Q10" s="318"/>
      <c r="R10" s="30" t="s">
        <v>3</v>
      </c>
      <c r="S10" s="31" t="s">
        <v>4</v>
      </c>
    </row>
    <row r="11" spans="2:19" s="278" customFormat="1" ht="36.75" customHeight="1" thickBot="1">
      <c r="B11" s="308"/>
      <c r="C11" s="310"/>
      <c r="D11" s="312"/>
      <c r="E11" s="13" t="s">
        <v>5</v>
      </c>
      <c r="F11" s="14" t="s">
        <v>6</v>
      </c>
      <c r="G11" s="12" t="s">
        <v>7</v>
      </c>
      <c r="H11" s="12" t="s">
        <v>8</v>
      </c>
      <c r="I11" s="12" t="s">
        <v>9</v>
      </c>
      <c r="J11" s="11" t="s">
        <v>10</v>
      </c>
      <c r="K11" s="272"/>
      <c r="L11" s="13" t="s">
        <v>5</v>
      </c>
      <c r="M11" s="12" t="s">
        <v>6</v>
      </c>
      <c r="N11" s="12" t="s">
        <v>7</v>
      </c>
      <c r="O11" s="12" t="s">
        <v>8</v>
      </c>
      <c r="P11" s="12" t="s">
        <v>9</v>
      </c>
      <c r="Q11" s="11" t="s">
        <v>10</v>
      </c>
      <c r="R11" s="272"/>
      <c r="S11" s="32"/>
    </row>
    <row r="12" spans="2:19" ht="21" customHeight="1">
      <c r="B12" s="279" t="s">
        <v>11</v>
      </c>
      <c r="C12" s="53">
        <v>10158</v>
      </c>
      <c r="D12" s="64">
        <v>3589</v>
      </c>
      <c r="E12" s="271">
        <v>2013754</v>
      </c>
      <c r="F12" s="271">
        <v>1382</v>
      </c>
      <c r="G12" s="34"/>
      <c r="H12" s="35"/>
      <c r="I12" s="34"/>
      <c r="J12" s="36"/>
      <c r="K12" s="37">
        <f t="shared" ref="K12:K22" si="0">SUM(E12:J12)</f>
        <v>2015136</v>
      </c>
      <c r="L12" s="271">
        <v>426215</v>
      </c>
      <c r="M12" s="271">
        <v>125896</v>
      </c>
      <c r="N12" s="34"/>
      <c r="O12" s="34"/>
      <c r="P12" s="34"/>
      <c r="Q12" s="36"/>
      <c r="R12" s="38">
        <f t="shared" ref="R12:R23" si="1">SUM(L12:Q12)</f>
        <v>552111</v>
      </c>
      <c r="S12" s="38">
        <f t="shared" ref="S12:S22" si="2">K12+R12</f>
        <v>2567247</v>
      </c>
    </row>
    <row r="13" spans="2:19" ht="21" customHeight="1">
      <c r="B13" s="279" t="s">
        <v>12</v>
      </c>
      <c r="C13" s="53">
        <f t="shared" ref="C13:C24" si="3">C12-D12</f>
        <v>6569</v>
      </c>
      <c r="D13" s="64">
        <v>546</v>
      </c>
      <c r="E13" s="271">
        <v>319800</v>
      </c>
      <c r="F13" s="271">
        <v>1704</v>
      </c>
      <c r="G13" s="39"/>
      <c r="H13" s="40"/>
      <c r="I13" s="39"/>
      <c r="J13" s="41"/>
      <c r="K13" s="37">
        <f t="shared" si="0"/>
        <v>321504</v>
      </c>
      <c r="L13" s="271">
        <v>113735</v>
      </c>
      <c r="M13" s="271">
        <v>42375</v>
      </c>
      <c r="N13" s="39"/>
      <c r="O13" s="39"/>
      <c r="P13" s="39"/>
      <c r="Q13" s="41"/>
      <c r="R13" s="38">
        <f t="shared" si="1"/>
        <v>156110</v>
      </c>
      <c r="S13" s="38">
        <f t="shared" si="2"/>
        <v>477614</v>
      </c>
    </row>
    <row r="14" spans="2:19" ht="21" customHeight="1">
      <c r="B14" s="279" t="s">
        <v>13</v>
      </c>
      <c r="C14" s="53">
        <f t="shared" si="3"/>
        <v>6023</v>
      </c>
      <c r="D14" s="64">
        <v>272</v>
      </c>
      <c r="E14" s="270">
        <v>144613</v>
      </c>
      <c r="F14" s="270">
        <v>1124</v>
      </c>
      <c r="G14" s="42"/>
      <c r="H14" s="42"/>
      <c r="I14" s="39"/>
      <c r="J14" s="41"/>
      <c r="K14" s="37">
        <f>SUM(E14:J14)</f>
        <v>145737</v>
      </c>
      <c r="L14" s="271">
        <v>101621</v>
      </c>
      <c r="M14" s="270">
        <v>39202</v>
      </c>
      <c r="N14" s="39"/>
      <c r="O14" s="39"/>
      <c r="P14" s="39"/>
      <c r="Q14" s="41"/>
      <c r="R14" s="38">
        <f t="shared" si="1"/>
        <v>140823</v>
      </c>
      <c r="S14" s="51">
        <f>K14+R14</f>
        <v>286560</v>
      </c>
    </row>
    <row r="15" spans="2:19" ht="21" customHeight="1">
      <c r="B15" s="279" t="s">
        <v>14</v>
      </c>
      <c r="C15" s="53">
        <f t="shared" si="3"/>
        <v>5751</v>
      </c>
      <c r="D15" s="64">
        <v>132</v>
      </c>
      <c r="E15" s="270">
        <v>85619</v>
      </c>
      <c r="F15" s="269">
        <v>1355</v>
      </c>
      <c r="G15" s="39"/>
      <c r="H15" s="39"/>
      <c r="I15" s="39"/>
      <c r="J15" s="41"/>
      <c r="K15" s="37">
        <f t="shared" si="0"/>
        <v>86974</v>
      </c>
      <c r="L15" s="271">
        <v>49414</v>
      </c>
      <c r="M15" s="270">
        <v>19718</v>
      </c>
      <c r="N15" s="39"/>
      <c r="O15" s="39"/>
      <c r="P15" s="39"/>
      <c r="Q15" s="41"/>
      <c r="R15" s="38">
        <f t="shared" si="1"/>
        <v>69132</v>
      </c>
      <c r="S15" s="38">
        <f t="shared" si="2"/>
        <v>156106</v>
      </c>
    </row>
    <row r="16" spans="2:19" ht="21" customHeight="1">
      <c r="B16" s="279" t="s">
        <v>15</v>
      </c>
      <c r="C16" s="53">
        <f t="shared" si="3"/>
        <v>5619</v>
      </c>
      <c r="D16" s="64">
        <v>104</v>
      </c>
      <c r="E16" s="270">
        <v>59615</v>
      </c>
      <c r="F16" s="269">
        <v>1218</v>
      </c>
      <c r="G16" s="39"/>
      <c r="H16" s="39"/>
      <c r="I16" s="39"/>
      <c r="J16" s="41"/>
      <c r="K16" s="37">
        <f t="shared" si="0"/>
        <v>60833</v>
      </c>
      <c r="L16" s="271">
        <v>62073</v>
      </c>
      <c r="M16" s="270">
        <v>27725</v>
      </c>
      <c r="N16" s="39"/>
      <c r="O16" s="39"/>
      <c r="P16" s="39"/>
      <c r="Q16" s="41"/>
      <c r="R16" s="38">
        <f t="shared" si="1"/>
        <v>89798</v>
      </c>
      <c r="S16" s="38">
        <f t="shared" si="2"/>
        <v>150631</v>
      </c>
    </row>
    <row r="17" spans="1:20" ht="21" customHeight="1">
      <c r="B17" s="279" t="s">
        <v>16</v>
      </c>
      <c r="C17" s="53">
        <f t="shared" si="3"/>
        <v>5515</v>
      </c>
      <c r="D17" s="64">
        <v>91</v>
      </c>
      <c r="E17" s="270">
        <v>44998</v>
      </c>
      <c r="F17" s="269">
        <v>1329</v>
      </c>
      <c r="G17" s="43"/>
      <c r="H17" s="43"/>
      <c r="I17" s="39"/>
      <c r="J17" s="41"/>
      <c r="K17" s="37">
        <f>SUM(E17:J17)</f>
        <v>46327</v>
      </c>
      <c r="L17" s="271">
        <v>68259</v>
      </c>
      <c r="M17" s="270">
        <v>30347</v>
      </c>
      <c r="N17" s="39"/>
      <c r="O17" s="39"/>
      <c r="P17" s="39"/>
      <c r="Q17" s="41"/>
      <c r="R17" s="38">
        <f t="shared" si="1"/>
        <v>98606</v>
      </c>
      <c r="S17" s="38">
        <f t="shared" si="2"/>
        <v>144933</v>
      </c>
    </row>
    <row r="18" spans="1:20" ht="21" customHeight="1">
      <c r="B18" s="279" t="s">
        <v>17</v>
      </c>
      <c r="C18" s="53">
        <f t="shared" si="3"/>
        <v>5424</v>
      </c>
      <c r="D18" s="64">
        <v>85</v>
      </c>
      <c r="E18" s="270">
        <v>49408</v>
      </c>
      <c r="F18" s="269">
        <v>1823</v>
      </c>
      <c r="G18" s="39"/>
      <c r="H18" s="39"/>
      <c r="I18" s="39"/>
      <c r="J18" s="41"/>
      <c r="K18" s="37">
        <f t="shared" si="0"/>
        <v>51231</v>
      </c>
      <c r="L18" s="271">
        <v>60828</v>
      </c>
      <c r="M18" s="270">
        <v>27205</v>
      </c>
      <c r="N18" s="39"/>
      <c r="O18" s="39"/>
      <c r="P18" s="39"/>
      <c r="Q18" s="41"/>
      <c r="R18" s="38">
        <f t="shared" si="1"/>
        <v>88033</v>
      </c>
      <c r="S18" s="38">
        <f t="shared" si="2"/>
        <v>139264</v>
      </c>
    </row>
    <row r="19" spans="1:20" ht="21" customHeight="1">
      <c r="B19" s="279" t="s">
        <v>18</v>
      </c>
      <c r="C19" s="53">
        <f t="shared" si="3"/>
        <v>5339</v>
      </c>
      <c r="D19" s="64">
        <v>80</v>
      </c>
      <c r="E19" s="270">
        <v>45754</v>
      </c>
      <c r="F19" s="269">
        <v>2239</v>
      </c>
      <c r="G19" s="39"/>
      <c r="H19" s="39"/>
      <c r="I19" s="39"/>
      <c r="J19" s="41"/>
      <c r="K19" s="37">
        <f>SUM(E19:J19)</f>
        <v>47993</v>
      </c>
      <c r="L19" s="55">
        <v>70047</v>
      </c>
      <c r="M19" s="270">
        <v>34944</v>
      </c>
      <c r="N19" s="39"/>
      <c r="O19" s="39"/>
      <c r="P19" s="39"/>
      <c r="Q19" s="41"/>
      <c r="R19" s="38">
        <f t="shared" si="1"/>
        <v>104991</v>
      </c>
      <c r="S19" s="38">
        <f t="shared" si="2"/>
        <v>152984</v>
      </c>
    </row>
    <row r="20" spans="1:20" ht="21" customHeight="1">
      <c r="B20" s="279" t="s">
        <v>19</v>
      </c>
      <c r="C20" s="53">
        <f t="shared" si="3"/>
        <v>5259</v>
      </c>
      <c r="D20" s="64">
        <v>67</v>
      </c>
      <c r="E20" s="270">
        <v>38246</v>
      </c>
      <c r="F20" s="269">
        <v>2298</v>
      </c>
      <c r="G20" s="43"/>
      <c r="H20" s="43"/>
      <c r="I20" s="39"/>
      <c r="J20" s="41"/>
      <c r="K20" s="37">
        <f>SUM(E20:J20)</f>
        <v>40544</v>
      </c>
      <c r="L20" s="55">
        <v>51492</v>
      </c>
      <c r="M20" s="56">
        <v>24034</v>
      </c>
      <c r="N20" s="39"/>
      <c r="O20" s="39"/>
      <c r="P20" s="39"/>
      <c r="Q20" s="41"/>
      <c r="R20" s="38">
        <f t="shared" si="1"/>
        <v>75526</v>
      </c>
      <c r="S20" s="51">
        <f>K20+R20</f>
        <v>116070</v>
      </c>
    </row>
    <row r="21" spans="1:20" ht="21" customHeight="1">
      <c r="B21" s="279" t="s">
        <v>20</v>
      </c>
      <c r="C21" s="53">
        <f t="shared" si="3"/>
        <v>5192</v>
      </c>
      <c r="D21" s="64">
        <v>84</v>
      </c>
      <c r="E21" s="270">
        <v>33112</v>
      </c>
      <c r="F21" s="269">
        <v>1687</v>
      </c>
      <c r="G21" s="39"/>
      <c r="H21" s="39"/>
      <c r="I21" s="39"/>
      <c r="J21" s="41"/>
      <c r="K21" s="37">
        <f>SUM(E21:J21)</f>
        <v>34799</v>
      </c>
      <c r="L21" s="55">
        <v>64067</v>
      </c>
      <c r="M21" s="56">
        <v>19828</v>
      </c>
      <c r="N21" s="39"/>
      <c r="O21" s="39"/>
      <c r="P21" s="39"/>
      <c r="Q21" s="41"/>
      <c r="R21" s="38">
        <f>SUM(L21:Q21)</f>
        <v>83895</v>
      </c>
      <c r="S21" s="38">
        <f t="shared" si="2"/>
        <v>118694</v>
      </c>
    </row>
    <row r="22" spans="1:20" ht="21" customHeight="1">
      <c r="A22" s="280"/>
      <c r="B22" s="279" t="s">
        <v>21</v>
      </c>
      <c r="C22" s="53">
        <f t="shared" si="3"/>
        <v>5108</v>
      </c>
      <c r="D22" s="64">
        <v>132</v>
      </c>
      <c r="E22" s="54">
        <v>77936</v>
      </c>
      <c r="F22" s="66">
        <v>39788</v>
      </c>
      <c r="G22" s="39"/>
      <c r="H22" s="39"/>
      <c r="I22" s="39"/>
      <c r="J22" s="41"/>
      <c r="K22" s="37">
        <f t="shared" si="0"/>
        <v>117724</v>
      </c>
      <c r="L22" s="55">
        <v>138419</v>
      </c>
      <c r="M22" s="56">
        <v>3658</v>
      </c>
      <c r="N22" s="39"/>
      <c r="O22" s="39"/>
      <c r="P22" s="39"/>
      <c r="Q22" s="41"/>
      <c r="R22" s="38">
        <f t="shared" si="1"/>
        <v>142077</v>
      </c>
      <c r="S22" s="38">
        <f t="shared" si="2"/>
        <v>259801</v>
      </c>
    </row>
    <row r="23" spans="1:20" ht="21" customHeight="1" thickBot="1">
      <c r="B23" s="279" t="s">
        <v>22</v>
      </c>
      <c r="C23" s="53">
        <f t="shared" si="3"/>
        <v>4976</v>
      </c>
      <c r="D23" s="65">
        <v>118</v>
      </c>
      <c r="E23" s="60">
        <v>67939</v>
      </c>
      <c r="F23" s="61">
        <v>1948</v>
      </c>
      <c r="G23" s="44"/>
      <c r="H23" s="44"/>
      <c r="I23" s="44"/>
      <c r="J23" s="45"/>
      <c r="K23" s="37">
        <f>SUM(E23:J23)</f>
        <v>69887</v>
      </c>
      <c r="L23" s="62">
        <v>128241</v>
      </c>
      <c r="M23" s="63">
        <v>18347</v>
      </c>
      <c r="N23" s="44"/>
      <c r="O23" s="44"/>
      <c r="P23" s="44"/>
      <c r="Q23" s="45"/>
      <c r="R23" s="38">
        <f t="shared" si="1"/>
        <v>146588</v>
      </c>
      <c r="S23" s="51">
        <f>K23+R23</f>
        <v>216475</v>
      </c>
    </row>
    <row r="24" spans="1:20" ht="21" customHeight="1" thickBot="1">
      <c r="B24" s="281" t="s">
        <v>4</v>
      </c>
      <c r="C24" s="67">
        <f t="shared" si="3"/>
        <v>4858</v>
      </c>
      <c r="D24" s="52">
        <f>SUM(D12:D23)</f>
        <v>5300</v>
      </c>
      <c r="E24" s="46">
        <f>SUM(E12:E23)</f>
        <v>2980794</v>
      </c>
      <c r="F24" s="47">
        <f t="shared" ref="F24:R24" si="4">SUM(F12:F23)</f>
        <v>57895</v>
      </c>
      <c r="G24" s="48">
        <f t="shared" si="4"/>
        <v>0</v>
      </c>
      <c r="H24" s="49">
        <f t="shared" si="4"/>
        <v>0</v>
      </c>
      <c r="I24" s="48">
        <f t="shared" si="4"/>
        <v>0</v>
      </c>
      <c r="J24" s="48">
        <f t="shared" si="4"/>
        <v>0</v>
      </c>
      <c r="K24" s="50">
        <f t="shared" si="4"/>
        <v>3038689</v>
      </c>
      <c r="L24" s="50">
        <f t="shared" si="4"/>
        <v>1334411</v>
      </c>
      <c r="M24" s="50">
        <f t="shared" si="4"/>
        <v>413279</v>
      </c>
      <c r="N24" s="48">
        <f t="shared" si="4"/>
        <v>0</v>
      </c>
      <c r="O24" s="48">
        <f t="shared" si="4"/>
        <v>0</v>
      </c>
      <c r="P24" s="48">
        <f t="shared" si="4"/>
        <v>0</v>
      </c>
      <c r="Q24" s="48">
        <f t="shared" si="4"/>
        <v>0</v>
      </c>
      <c r="R24" s="46">
        <f t="shared" si="4"/>
        <v>1747690</v>
      </c>
      <c r="S24" s="46">
        <f>SUM(S12:S23)</f>
        <v>4786379</v>
      </c>
    </row>
    <row r="25" spans="1:20">
      <c r="C25" s="10"/>
      <c r="D25" s="10"/>
    </row>
    <row r="26" spans="1:20" ht="87.75" customHeight="1">
      <c r="B26" s="322" t="s">
        <v>76</v>
      </c>
      <c r="C26" s="322"/>
      <c r="D26" s="322"/>
      <c r="E26" s="322"/>
      <c r="F26" s="322"/>
      <c r="G26" s="322"/>
      <c r="H26" s="322"/>
      <c r="I26" s="322"/>
      <c r="J26" s="322"/>
      <c r="K26" s="322"/>
      <c r="L26" s="322"/>
      <c r="M26" s="322"/>
      <c r="N26" s="322"/>
      <c r="O26" s="322"/>
      <c r="P26" s="322"/>
      <c r="Q26" s="322"/>
      <c r="R26" s="322"/>
      <c r="S26" s="322"/>
    </row>
    <row r="27" spans="1:20" ht="49.5" customHeight="1">
      <c r="B27" s="322" t="s">
        <v>75</v>
      </c>
      <c r="C27" s="322"/>
      <c r="D27" s="322"/>
      <c r="E27" s="322"/>
      <c r="F27" s="322"/>
      <c r="G27" s="322"/>
      <c r="H27" s="322"/>
      <c r="I27" s="322"/>
      <c r="J27" s="322"/>
      <c r="K27" s="322"/>
      <c r="L27" s="322"/>
      <c r="M27" s="322"/>
      <c r="N27" s="322"/>
      <c r="O27" s="322"/>
      <c r="P27" s="322"/>
      <c r="Q27" s="322"/>
      <c r="R27" s="322"/>
      <c r="S27" s="322"/>
    </row>
    <row r="28" spans="1:20" ht="29.25" customHeight="1">
      <c r="B28" s="284"/>
      <c r="C28" s="285"/>
      <c r="D28" s="285"/>
      <c r="E28" s="284"/>
      <c r="F28" s="285"/>
      <c r="G28" s="284"/>
      <c r="H28" s="284"/>
      <c r="I28" s="284"/>
      <c r="J28" s="284"/>
      <c r="K28" s="284"/>
      <c r="L28" s="284"/>
      <c r="M28" s="284"/>
      <c r="N28" s="284"/>
      <c r="O28" s="284"/>
      <c r="P28" s="284"/>
      <c r="Q28" s="284"/>
      <c r="R28" s="284"/>
      <c r="S28" s="284"/>
    </row>
    <row r="29" spans="1:20" ht="15.75" customHeight="1">
      <c r="B29" s="323" t="s">
        <v>23</v>
      </c>
      <c r="C29" s="323"/>
      <c r="D29" s="323"/>
      <c r="E29" s="9"/>
      <c r="F29" s="323" t="s">
        <v>109</v>
      </c>
      <c r="G29" s="323"/>
      <c r="H29" s="323"/>
      <c r="I29" s="59"/>
      <c r="J29" s="59"/>
      <c r="K29" s="324" t="s">
        <v>24</v>
      </c>
      <c r="L29" s="324"/>
      <c r="M29" s="9"/>
      <c r="N29" s="9"/>
      <c r="O29" s="324" t="s">
        <v>25</v>
      </c>
      <c r="P29" s="324"/>
      <c r="Q29" s="324"/>
      <c r="R29" s="324"/>
      <c r="S29" s="324"/>
      <c r="T29" s="286"/>
    </row>
    <row r="30" spans="1:20" ht="18.75">
      <c r="B30" s="8"/>
      <c r="C30" s="8"/>
      <c r="D30" s="8"/>
      <c r="E30" s="8"/>
      <c r="F30" s="8"/>
      <c r="G30" s="8"/>
      <c r="H30" s="321"/>
      <c r="I30" s="321"/>
      <c r="J30" s="321"/>
      <c r="K30" s="321"/>
      <c r="L30" s="321"/>
      <c r="M30" s="8"/>
      <c r="N30" s="3"/>
      <c r="O30" s="321"/>
      <c r="P30" s="321"/>
      <c r="Q30" s="321"/>
      <c r="R30" s="321"/>
      <c r="S30" s="321"/>
      <c r="T30" s="286"/>
    </row>
    <row r="31" spans="1:20" ht="18.75">
      <c r="B31" s="8"/>
      <c r="C31" s="8"/>
      <c r="D31" s="8"/>
      <c r="E31" s="8"/>
      <c r="F31" s="8"/>
      <c r="G31" s="8"/>
      <c r="H31" s="321"/>
      <c r="I31" s="321"/>
      <c r="J31" s="321"/>
      <c r="K31" s="321"/>
      <c r="L31" s="321"/>
      <c r="M31" s="8"/>
      <c r="N31" s="3"/>
      <c r="O31" s="321"/>
      <c r="P31" s="321"/>
      <c r="Q31" s="321"/>
      <c r="R31" s="321"/>
      <c r="S31" s="321"/>
      <c r="T31" s="286"/>
    </row>
    <row r="32" spans="1:20" ht="18.75">
      <c r="B32" s="320"/>
      <c r="C32" s="320"/>
      <c r="D32" s="320"/>
      <c r="E32" s="320"/>
      <c r="F32" s="320"/>
      <c r="G32" s="320"/>
      <c r="H32" s="320"/>
      <c r="I32" s="320"/>
      <c r="J32" s="320"/>
      <c r="K32" s="320"/>
      <c r="L32" s="320"/>
      <c r="M32" s="7"/>
      <c r="N32" s="3"/>
      <c r="O32" s="320"/>
      <c r="P32" s="320"/>
      <c r="Q32" s="320"/>
      <c r="R32" s="320"/>
      <c r="S32" s="320"/>
      <c r="T32" s="286"/>
    </row>
    <row r="33" spans="2:20" ht="15.75" customHeight="1">
      <c r="B33" s="319" t="s">
        <v>34</v>
      </c>
      <c r="C33" s="319"/>
      <c r="D33" s="319"/>
      <c r="E33" s="57"/>
      <c r="F33" s="319" t="s">
        <v>108</v>
      </c>
      <c r="G33" s="319"/>
      <c r="H33" s="319"/>
      <c r="I33" s="7"/>
      <c r="K33" s="320" t="s">
        <v>105</v>
      </c>
      <c r="L33" s="320"/>
      <c r="M33" s="5"/>
      <c r="N33" s="6"/>
      <c r="O33" s="5" t="s">
        <v>28</v>
      </c>
      <c r="P33" s="321" t="s">
        <v>29</v>
      </c>
      <c r="Q33" s="321"/>
      <c r="R33" s="321"/>
      <c r="S33" s="321"/>
      <c r="T33" s="286"/>
    </row>
    <row r="34" spans="2:20" ht="15.75">
      <c r="C34" s="287"/>
      <c r="D34" s="287"/>
      <c r="F34" s="282"/>
      <c r="G34" s="5"/>
      <c r="H34" s="5"/>
      <c r="I34" s="5"/>
      <c r="J34" s="5"/>
      <c r="K34" s="4"/>
      <c r="L34" s="4"/>
      <c r="M34" s="5"/>
      <c r="N34" s="3"/>
      <c r="O34" s="5"/>
      <c r="P34" s="5"/>
      <c r="Q34" s="4"/>
      <c r="R34" s="4"/>
      <c r="S34" s="4"/>
    </row>
    <row r="35" spans="2:20">
      <c r="B35" s="58" t="s">
        <v>110</v>
      </c>
      <c r="C35" s="58"/>
      <c r="D35" s="58"/>
      <c r="E35" s="3"/>
      <c r="F35" s="58" t="s">
        <v>112</v>
      </c>
      <c r="G35" s="58"/>
      <c r="H35" s="58"/>
      <c r="I35" s="3"/>
      <c r="K35" s="325" t="s">
        <v>111</v>
      </c>
      <c r="L35" s="325"/>
      <c r="M35" s="3"/>
      <c r="N35" s="3"/>
      <c r="O35" s="3"/>
      <c r="P35" s="3"/>
      <c r="Q35" s="325" t="s">
        <v>117</v>
      </c>
      <c r="R35" s="325"/>
      <c r="S35" s="325"/>
    </row>
    <row r="36" spans="2:20" ht="15.75">
      <c r="B36" s="320"/>
      <c r="C36" s="320"/>
      <c r="D36" s="320"/>
      <c r="E36" s="320"/>
      <c r="F36" s="320"/>
      <c r="G36" s="320"/>
      <c r="H36" s="320"/>
      <c r="I36" s="320"/>
      <c r="J36" s="320"/>
      <c r="K36" s="320"/>
      <c r="L36" s="320"/>
      <c r="M36" s="320"/>
      <c r="N36" s="320"/>
      <c r="O36" s="320"/>
      <c r="P36" s="320"/>
      <c r="Q36" s="320"/>
      <c r="R36" s="320"/>
      <c r="S36" s="320"/>
    </row>
    <row r="37" spans="2:20" ht="15.75">
      <c r="B37" s="320"/>
      <c r="C37" s="320"/>
      <c r="D37" s="320"/>
      <c r="E37" s="320"/>
      <c r="F37" s="320"/>
      <c r="G37" s="320"/>
      <c r="H37" s="320"/>
      <c r="I37" s="320"/>
      <c r="J37" s="320"/>
      <c r="K37" s="320"/>
      <c r="L37" s="320"/>
      <c r="M37" s="320"/>
      <c r="N37" s="320"/>
      <c r="O37" s="320"/>
      <c r="P37" s="320"/>
      <c r="Q37" s="320"/>
      <c r="R37" s="320"/>
      <c r="S37" s="320"/>
    </row>
    <row r="38" spans="2:20" ht="15.75">
      <c r="B38" s="326"/>
      <c r="C38" s="326"/>
      <c r="D38" s="326"/>
      <c r="E38" s="326"/>
      <c r="F38" s="326"/>
      <c r="G38" s="326"/>
      <c r="H38" s="326"/>
      <c r="I38" s="326"/>
      <c r="J38" s="326"/>
      <c r="K38" s="326"/>
      <c r="L38" s="326"/>
      <c r="M38" s="326"/>
      <c r="N38" s="326"/>
      <c r="O38" s="326"/>
      <c r="P38" s="326"/>
      <c r="Q38" s="326"/>
      <c r="R38" s="326"/>
      <c r="S38" s="326"/>
    </row>
    <row r="39" spans="2:20">
      <c r="B39" s="1"/>
      <c r="C39" s="2"/>
      <c r="D39" s="2"/>
      <c r="E39" s="1"/>
      <c r="F39" s="2"/>
      <c r="G39" s="1"/>
      <c r="H39" s="1"/>
      <c r="I39" s="1"/>
      <c r="J39" s="1"/>
      <c r="K39" s="1"/>
      <c r="L39" s="1"/>
      <c r="M39" s="1"/>
      <c r="N39" s="1"/>
      <c r="O39" s="1"/>
      <c r="P39" s="1"/>
      <c r="Q39" s="1"/>
      <c r="R39" s="1"/>
      <c r="S39" s="1"/>
    </row>
  </sheetData>
  <mergeCells count="29">
    <mergeCell ref="K35:L35"/>
    <mergeCell ref="Q35:S35"/>
    <mergeCell ref="B36:S36"/>
    <mergeCell ref="B37:S37"/>
    <mergeCell ref="B38:S38"/>
    <mergeCell ref="B33:D33"/>
    <mergeCell ref="F33:H33"/>
    <mergeCell ref="K33:L33"/>
    <mergeCell ref="P33:S33"/>
    <mergeCell ref="B26:S26"/>
    <mergeCell ref="B27:S27"/>
    <mergeCell ref="B29:D29"/>
    <mergeCell ref="F29:H29"/>
    <mergeCell ref="K29:L29"/>
    <mergeCell ref="O29:S29"/>
    <mergeCell ref="H30:L31"/>
    <mergeCell ref="O30:S31"/>
    <mergeCell ref="B32:G32"/>
    <mergeCell ref="H32:L32"/>
    <mergeCell ref="O32:S32"/>
    <mergeCell ref="B1:S1"/>
    <mergeCell ref="B3:S3"/>
    <mergeCell ref="B5:S5"/>
    <mergeCell ref="B8:F8"/>
    <mergeCell ref="B10:B11"/>
    <mergeCell ref="C10:C11"/>
    <mergeCell ref="D10:D11"/>
    <mergeCell ref="E10:J10"/>
    <mergeCell ref="L10:Q10"/>
  </mergeCells>
  <printOptions horizontalCentered="1"/>
  <pageMargins left="0.25" right="0.25" top="0.75" bottom="0.75" header="0.3" footer="0.3"/>
  <pageSetup paperSize="5" scale="58" orientation="landscape" horizontalDpi="300" verticalDpi="300" r:id="rId1"/>
  <headerFooter>
    <oddHeader xml:space="preserve">&amp;C&amp;"Arial Unicode MS,Negrita"&amp;24CUENTA PUBLICA 2025&amp;"Arial Unicode MS,Normal"&amp;11
</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2132FF-D4DC-4474-BC1E-BA3F953ACEFE}">
  <sheetPr>
    <pageSetUpPr fitToPage="1"/>
  </sheetPr>
  <dimension ref="A1:Z153"/>
  <sheetViews>
    <sheetView tabSelected="1" view="pageLayout" topLeftCell="A10" zoomScale="40" zoomScaleNormal="50" zoomScalePageLayoutView="40" workbookViewId="0">
      <selection activeCell="V11" sqref="V11:V12"/>
    </sheetView>
  </sheetViews>
  <sheetFormatPr baseColWidth="10" defaultColWidth="11" defaultRowHeight="20.25"/>
  <cols>
    <col min="1" max="1" width="25.125" style="288" customWidth="1"/>
    <col min="2" max="2" width="11" style="288" customWidth="1"/>
    <col min="3" max="3" width="10.75" style="288" customWidth="1"/>
    <col min="4" max="5" width="25.625" style="288" customWidth="1"/>
    <col min="6" max="8" width="25.625" style="288" hidden="1" customWidth="1"/>
    <col min="9" max="12" width="20.625" style="288" customWidth="1"/>
    <col min="13" max="13" width="23.625" style="288" customWidth="1"/>
    <col min="14" max="14" width="25.25" style="288" customWidth="1"/>
    <col min="15" max="15" width="20.625" style="288" customWidth="1"/>
    <col min="16" max="18" width="20.625" style="288" hidden="1" customWidth="1"/>
    <col min="19" max="19" width="20.625" style="288" customWidth="1"/>
    <col min="20" max="20" width="22.125" style="288" customWidth="1"/>
    <col min="21" max="22" width="20.625" style="288" customWidth="1"/>
    <col min="23" max="23" width="24.375" style="288" customWidth="1"/>
    <col min="24" max="24" width="28.125" style="288" customWidth="1"/>
    <col min="25" max="16384" width="11" style="288"/>
  </cols>
  <sheetData>
    <row r="1" spans="1:26">
      <c r="A1" s="351" t="s">
        <v>33</v>
      </c>
      <c r="B1" s="351"/>
      <c r="C1" s="351"/>
      <c r="D1" s="351"/>
      <c r="E1" s="351"/>
      <c r="F1" s="351"/>
      <c r="G1" s="351"/>
      <c r="H1" s="351"/>
      <c r="I1" s="351"/>
      <c r="J1" s="351"/>
      <c r="K1" s="351"/>
      <c r="L1" s="351"/>
      <c r="M1" s="351"/>
      <c r="N1" s="351"/>
      <c r="O1" s="351"/>
      <c r="P1" s="351"/>
      <c r="Q1" s="351"/>
      <c r="R1" s="351"/>
      <c r="S1" s="351"/>
      <c r="T1" s="351"/>
      <c r="U1" s="351"/>
      <c r="V1" s="351"/>
      <c r="W1" s="351"/>
      <c r="X1" s="351"/>
    </row>
    <row r="2" spans="1:26">
      <c r="A2" s="352"/>
      <c r="B2" s="352"/>
      <c r="C2" s="352"/>
      <c r="D2" s="352"/>
      <c r="E2" s="352"/>
      <c r="F2" s="352"/>
      <c r="G2" s="352"/>
      <c r="H2" s="352"/>
      <c r="I2" s="352"/>
      <c r="J2" s="352"/>
      <c r="K2" s="352"/>
      <c r="L2" s="352"/>
      <c r="M2" s="352"/>
      <c r="N2" s="352"/>
      <c r="O2" s="352"/>
      <c r="P2" s="352"/>
      <c r="Q2" s="352"/>
      <c r="R2" s="352"/>
      <c r="S2" s="352"/>
      <c r="T2" s="352"/>
      <c r="U2" s="352"/>
      <c r="V2" s="352"/>
      <c r="W2" s="352"/>
      <c r="X2" s="352"/>
    </row>
    <row r="3" spans="1:26">
      <c r="A3" s="351" t="s">
        <v>113</v>
      </c>
      <c r="B3" s="351"/>
      <c r="C3" s="351"/>
      <c r="D3" s="351"/>
      <c r="E3" s="351"/>
      <c r="F3" s="351"/>
      <c r="G3" s="351"/>
      <c r="H3" s="351"/>
      <c r="I3" s="351"/>
      <c r="J3" s="351"/>
      <c r="K3" s="351"/>
      <c r="L3" s="351"/>
      <c r="M3" s="351"/>
      <c r="N3" s="351"/>
      <c r="O3" s="351"/>
      <c r="P3" s="351"/>
      <c r="Q3" s="351"/>
      <c r="R3" s="351"/>
      <c r="S3" s="351"/>
      <c r="T3" s="351"/>
      <c r="U3" s="351"/>
      <c r="V3" s="351"/>
      <c r="W3" s="351"/>
      <c r="X3" s="351"/>
    </row>
    <row r="4" spans="1:26">
      <c r="A4" s="351"/>
      <c r="B4" s="351"/>
      <c r="C4" s="351"/>
      <c r="D4" s="351"/>
      <c r="E4" s="351"/>
      <c r="F4" s="351"/>
      <c r="G4" s="351"/>
      <c r="H4" s="351"/>
      <c r="I4" s="351"/>
      <c r="J4" s="351"/>
      <c r="K4" s="351"/>
      <c r="L4" s="351"/>
      <c r="M4" s="351"/>
      <c r="N4" s="351"/>
      <c r="O4" s="351"/>
      <c r="P4" s="351"/>
      <c r="Q4" s="351"/>
      <c r="R4" s="351"/>
      <c r="S4" s="351"/>
      <c r="T4" s="351"/>
      <c r="U4" s="351"/>
      <c r="V4" s="351"/>
      <c r="W4" s="351"/>
      <c r="X4" s="351"/>
    </row>
    <row r="5" spans="1:26">
      <c r="A5" s="351" t="s">
        <v>32</v>
      </c>
      <c r="B5" s="351"/>
      <c r="C5" s="351"/>
      <c r="D5" s="351"/>
      <c r="E5" s="351"/>
      <c r="F5" s="351"/>
      <c r="G5" s="351"/>
      <c r="H5" s="351"/>
      <c r="I5" s="351"/>
      <c r="J5" s="351"/>
      <c r="K5" s="351"/>
      <c r="L5" s="351"/>
      <c r="M5" s="351"/>
      <c r="N5" s="351"/>
      <c r="O5" s="351"/>
      <c r="P5" s="351"/>
      <c r="Q5" s="351"/>
      <c r="R5" s="351"/>
      <c r="S5" s="351"/>
      <c r="T5" s="351"/>
      <c r="U5" s="351"/>
      <c r="V5" s="351"/>
      <c r="W5" s="351"/>
      <c r="X5" s="351"/>
    </row>
    <row r="6" spans="1:26" ht="21" thickBot="1">
      <c r="A6" s="358"/>
      <c r="B6" s="358"/>
      <c r="C6" s="358"/>
      <c r="D6" s="358"/>
      <c r="E6" s="358"/>
      <c r="F6" s="358"/>
      <c r="G6" s="358"/>
      <c r="H6" s="358"/>
      <c r="I6" s="358"/>
      <c r="J6" s="358"/>
      <c r="K6" s="358"/>
      <c r="L6" s="358"/>
      <c r="M6" s="358"/>
      <c r="N6" s="358"/>
      <c r="O6" s="358"/>
      <c r="P6" s="358"/>
      <c r="Q6" s="358"/>
      <c r="R6" s="358"/>
      <c r="S6" s="358"/>
      <c r="T6" s="358"/>
      <c r="U6" s="358"/>
      <c r="V6" s="358"/>
      <c r="W6" s="358"/>
      <c r="X6" s="358"/>
    </row>
    <row r="7" spans="1:26" ht="17.25" customHeight="1">
      <c r="A7" s="203"/>
      <c r="B7" s="204"/>
      <c r="C7" s="204"/>
      <c r="D7" s="205"/>
      <c r="E7" s="205"/>
      <c r="F7" s="205"/>
      <c r="G7" s="205"/>
      <c r="H7" s="205"/>
      <c r="I7" s="205"/>
      <c r="J7" s="205"/>
      <c r="K7" s="303"/>
      <c r="L7" s="303"/>
      <c r="M7" s="303"/>
      <c r="N7" s="303"/>
      <c r="O7" s="205"/>
      <c r="P7" s="205"/>
      <c r="Q7" s="205"/>
      <c r="R7" s="205"/>
      <c r="S7" s="205"/>
      <c r="T7" s="205"/>
      <c r="U7" s="205"/>
      <c r="V7" s="205"/>
      <c r="W7" s="303"/>
      <c r="X7" s="302"/>
    </row>
    <row r="8" spans="1:26" ht="27.75" customHeight="1">
      <c r="A8" s="341" t="s">
        <v>134</v>
      </c>
      <c r="B8" s="342"/>
      <c r="C8" s="342"/>
      <c r="D8" s="342"/>
      <c r="E8" s="342"/>
      <c r="F8" s="342"/>
      <c r="G8" s="342"/>
      <c r="H8" s="342"/>
      <c r="I8" s="342"/>
      <c r="J8" s="342"/>
      <c r="K8" s="342"/>
      <c r="L8" s="342"/>
      <c r="M8" s="301"/>
      <c r="N8" s="301"/>
      <c r="O8" s="206"/>
      <c r="P8" s="207"/>
      <c r="Q8" s="207"/>
      <c r="R8" s="207"/>
      <c r="S8" s="207"/>
      <c r="T8" s="208"/>
      <c r="U8" s="207"/>
      <c r="V8" s="209"/>
      <c r="W8" s="301"/>
      <c r="X8" s="300"/>
      <c r="Y8" s="299"/>
    </row>
    <row r="9" spans="1:26" ht="15" customHeight="1" thickBot="1">
      <c r="A9" s="210"/>
      <c r="B9" s="211"/>
      <c r="C9" s="211"/>
      <c r="D9" s="212"/>
      <c r="E9" s="212"/>
      <c r="F9" s="212"/>
      <c r="G9" s="212"/>
      <c r="H9" s="212"/>
      <c r="I9" s="212"/>
      <c r="J9" s="212"/>
      <c r="K9" s="298"/>
      <c r="L9" s="298"/>
      <c r="M9" s="298"/>
      <c r="N9" s="298"/>
      <c r="O9" s="212"/>
      <c r="P9" s="212"/>
      <c r="Q9" s="212"/>
      <c r="R9" s="212"/>
      <c r="S9" s="212"/>
      <c r="T9" s="212"/>
      <c r="U9" s="212"/>
      <c r="V9" s="212"/>
      <c r="W9" s="298"/>
      <c r="X9" s="297"/>
    </row>
    <row r="10" spans="1:26" ht="21.75" customHeight="1" thickBot="1">
      <c r="A10" s="336" t="s">
        <v>27</v>
      </c>
      <c r="B10" s="345" t="s">
        <v>135</v>
      </c>
      <c r="C10" s="346" t="s">
        <v>136</v>
      </c>
      <c r="D10" s="353" t="s">
        <v>71</v>
      </c>
      <c r="E10" s="354"/>
      <c r="F10" s="354"/>
      <c r="G10" s="354"/>
      <c r="H10" s="354"/>
      <c r="I10" s="354"/>
      <c r="J10" s="354"/>
      <c r="K10" s="354"/>
      <c r="L10" s="355"/>
      <c r="M10" s="356" t="s">
        <v>3</v>
      </c>
      <c r="N10" s="349" t="s">
        <v>137</v>
      </c>
      <c r="O10" s="350"/>
      <c r="P10" s="350"/>
      <c r="Q10" s="350"/>
      <c r="R10" s="350"/>
      <c r="S10" s="350"/>
      <c r="T10" s="350"/>
      <c r="U10" s="350"/>
      <c r="V10" s="350"/>
      <c r="W10" s="338" t="s">
        <v>3</v>
      </c>
      <c r="X10" s="338" t="s">
        <v>4</v>
      </c>
    </row>
    <row r="11" spans="1:26" ht="15" customHeight="1">
      <c r="A11" s="343"/>
      <c r="B11" s="343"/>
      <c r="C11" s="347"/>
      <c r="D11" s="336" t="s">
        <v>138</v>
      </c>
      <c r="E11" s="336" t="s">
        <v>139</v>
      </c>
      <c r="F11" s="336" t="s">
        <v>140</v>
      </c>
      <c r="G11" s="336" t="s">
        <v>26</v>
      </c>
      <c r="H11" s="336" t="s">
        <v>6</v>
      </c>
      <c r="I11" s="336" t="s">
        <v>7</v>
      </c>
      <c r="J11" s="336" t="s">
        <v>8</v>
      </c>
      <c r="K11" s="336" t="s">
        <v>9</v>
      </c>
      <c r="L11" s="336" t="s">
        <v>10</v>
      </c>
      <c r="M11" s="357"/>
      <c r="N11" s="338" t="s">
        <v>138</v>
      </c>
      <c r="O11" s="338" t="s">
        <v>139</v>
      </c>
      <c r="P11" s="338" t="s">
        <v>140</v>
      </c>
      <c r="Q11" s="338" t="s">
        <v>26</v>
      </c>
      <c r="R11" s="338" t="s">
        <v>6</v>
      </c>
      <c r="S11" s="338" t="s">
        <v>7</v>
      </c>
      <c r="T11" s="338" t="s">
        <v>8</v>
      </c>
      <c r="U11" s="338" t="s">
        <v>9</v>
      </c>
      <c r="V11" s="338" t="s">
        <v>141</v>
      </c>
      <c r="W11" s="339"/>
      <c r="X11" s="339"/>
    </row>
    <row r="12" spans="1:26" ht="171.75" customHeight="1" thickBot="1">
      <c r="A12" s="344"/>
      <c r="B12" s="344"/>
      <c r="C12" s="348"/>
      <c r="D12" s="337"/>
      <c r="E12" s="337"/>
      <c r="F12" s="337"/>
      <c r="G12" s="337"/>
      <c r="H12" s="337"/>
      <c r="I12" s="337"/>
      <c r="J12" s="337"/>
      <c r="K12" s="337"/>
      <c r="L12" s="337"/>
      <c r="M12" s="357"/>
      <c r="N12" s="340"/>
      <c r="O12" s="340"/>
      <c r="P12" s="340"/>
      <c r="Q12" s="340"/>
      <c r="R12" s="340"/>
      <c r="S12" s="340"/>
      <c r="T12" s="340"/>
      <c r="U12" s="340"/>
      <c r="V12" s="340"/>
      <c r="W12" s="340"/>
      <c r="X12" s="340"/>
    </row>
    <row r="13" spans="1:26" ht="36" customHeight="1" thickBot="1">
      <c r="A13" s="213" t="s">
        <v>11</v>
      </c>
      <c r="B13" s="256">
        <f>8126+17</f>
        <v>8143</v>
      </c>
      <c r="C13" s="256">
        <v>1619</v>
      </c>
      <c r="D13" s="257">
        <f>1085217.5-E13</f>
        <v>1068217.5</v>
      </c>
      <c r="E13" s="258">
        <v>17000</v>
      </c>
      <c r="F13" s="214"/>
      <c r="G13" s="214"/>
      <c r="H13" s="214"/>
      <c r="I13" s="214"/>
      <c r="J13" s="214"/>
      <c r="K13" s="214"/>
      <c r="L13" s="214"/>
      <c r="M13" s="259">
        <f t="shared" ref="M13:M24" si="0">SUM(D13:L13)</f>
        <v>1085217.5</v>
      </c>
      <c r="N13" s="257">
        <v>290034</v>
      </c>
      <c r="O13" s="215"/>
      <c r="P13" s="215"/>
      <c r="Q13" s="215"/>
      <c r="R13" s="215"/>
      <c r="S13" s="215"/>
      <c r="T13" s="215"/>
      <c r="U13" s="215"/>
      <c r="V13" s="215"/>
      <c r="W13" s="259">
        <f t="shared" ref="W13:W24" si="1">SUM(N13:V13)</f>
        <v>290034</v>
      </c>
      <c r="X13" s="260">
        <f t="shared" ref="X13:X24" si="2">M13+N13</f>
        <v>1375251.5</v>
      </c>
      <c r="Z13" s="216"/>
    </row>
    <row r="14" spans="1:26" ht="36" customHeight="1">
      <c r="A14" s="217" t="s">
        <v>12</v>
      </c>
      <c r="B14" s="220">
        <f>B13+8</f>
        <v>8151</v>
      </c>
      <c r="C14" s="256">
        <v>243</v>
      </c>
      <c r="D14" s="221">
        <f>186325-E14</f>
        <v>178325</v>
      </c>
      <c r="E14" s="224">
        <v>8000</v>
      </c>
      <c r="F14" s="218"/>
      <c r="G14" s="218"/>
      <c r="H14" s="218"/>
      <c r="I14" s="218"/>
      <c r="J14" s="218"/>
      <c r="K14" s="218"/>
      <c r="L14" s="218"/>
      <c r="M14" s="223">
        <f t="shared" si="0"/>
        <v>186325</v>
      </c>
      <c r="N14" s="224">
        <v>89936</v>
      </c>
      <c r="O14" s="219"/>
      <c r="P14" s="219"/>
      <c r="Q14" s="219"/>
      <c r="R14" s="219"/>
      <c r="S14" s="219"/>
      <c r="T14" s="219"/>
      <c r="U14" s="219"/>
      <c r="V14" s="219"/>
      <c r="W14" s="223">
        <f t="shared" si="1"/>
        <v>89936</v>
      </c>
      <c r="X14" s="228">
        <f t="shared" si="2"/>
        <v>276261</v>
      </c>
      <c r="Z14" s="216"/>
    </row>
    <row r="15" spans="1:26" ht="36" customHeight="1">
      <c r="A15" s="217" t="s">
        <v>13</v>
      </c>
      <c r="B15" s="220">
        <f>B14+12</f>
        <v>8163</v>
      </c>
      <c r="C15" s="220">
        <v>124</v>
      </c>
      <c r="D15" s="221">
        <f>103690-E15</f>
        <v>91690</v>
      </c>
      <c r="E15" s="222">
        <v>12000</v>
      </c>
      <c r="F15" s="218"/>
      <c r="G15" s="218"/>
      <c r="H15" s="218"/>
      <c r="I15" s="218"/>
      <c r="J15" s="218"/>
      <c r="K15" s="218"/>
      <c r="L15" s="218"/>
      <c r="M15" s="223">
        <f t="shared" si="0"/>
        <v>103690</v>
      </c>
      <c r="N15" s="224">
        <v>67354</v>
      </c>
      <c r="O15" s="225"/>
      <c r="P15" s="225"/>
      <c r="Q15" s="225"/>
      <c r="R15" s="225"/>
      <c r="S15" s="219"/>
      <c r="T15" s="219"/>
      <c r="U15" s="219"/>
      <c r="V15" s="219"/>
      <c r="W15" s="223">
        <f t="shared" si="1"/>
        <v>67354</v>
      </c>
      <c r="X15" s="226">
        <f t="shared" si="2"/>
        <v>171044</v>
      </c>
      <c r="Z15" s="227"/>
    </row>
    <row r="16" spans="1:26" ht="36" customHeight="1">
      <c r="A16" s="217" t="s">
        <v>14</v>
      </c>
      <c r="B16" s="220">
        <f>B15+13</f>
        <v>8176</v>
      </c>
      <c r="C16" s="220">
        <v>57</v>
      </c>
      <c r="D16" s="221">
        <v>33343</v>
      </c>
      <c r="E16" s="224">
        <v>13000</v>
      </c>
      <c r="F16" s="218"/>
      <c r="G16" s="218"/>
      <c r="H16" s="218"/>
      <c r="I16" s="218"/>
      <c r="J16" s="218"/>
      <c r="K16" s="218"/>
      <c r="L16" s="218"/>
      <c r="M16" s="223">
        <f t="shared" si="0"/>
        <v>46343</v>
      </c>
      <c r="N16" s="224">
        <v>41284</v>
      </c>
      <c r="O16" s="225"/>
      <c r="P16" s="225"/>
      <c r="Q16" s="225"/>
      <c r="R16" s="225"/>
      <c r="S16" s="219"/>
      <c r="T16" s="219"/>
      <c r="U16" s="219"/>
      <c r="V16" s="219"/>
      <c r="W16" s="223">
        <f t="shared" si="1"/>
        <v>41284</v>
      </c>
      <c r="X16" s="228">
        <f t="shared" si="2"/>
        <v>87627</v>
      </c>
      <c r="Z16" s="216"/>
    </row>
    <row r="17" spans="1:26" ht="36" customHeight="1">
      <c r="A17" s="217" t="s">
        <v>15</v>
      </c>
      <c r="B17" s="220">
        <f>8176+9</f>
        <v>8185</v>
      </c>
      <c r="C17" s="220">
        <v>30</v>
      </c>
      <c r="D17" s="224">
        <v>21430</v>
      </c>
      <c r="E17" s="222">
        <v>9000</v>
      </c>
      <c r="F17" s="218"/>
      <c r="G17" s="218"/>
      <c r="H17" s="218"/>
      <c r="I17" s="218"/>
      <c r="J17" s="218"/>
      <c r="K17" s="218"/>
      <c r="L17" s="218"/>
      <c r="M17" s="223">
        <f t="shared" si="0"/>
        <v>30430</v>
      </c>
      <c r="N17" s="229">
        <v>15646</v>
      </c>
      <c r="O17" s="225"/>
      <c r="P17" s="225"/>
      <c r="Q17" s="225"/>
      <c r="R17" s="225"/>
      <c r="S17" s="219"/>
      <c r="T17" s="219"/>
      <c r="U17" s="219"/>
      <c r="V17" s="219"/>
      <c r="W17" s="223">
        <f t="shared" si="1"/>
        <v>15646</v>
      </c>
      <c r="X17" s="228">
        <f t="shared" si="2"/>
        <v>46076</v>
      </c>
    </row>
    <row r="18" spans="1:26" ht="36" customHeight="1">
      <c r="A18" s="217" t="s">
        <v>16</v>
      </c>
      <c r="B18" s="220">
        <f>8185+9</f>
        <v>8194</v>
      </c>
      <c r="C18" s="220">
        <v>51</v>
      </c>
      <c r="D18" s="222">
        <v>44745</v>
      </c>
      <c r="E18" s="224">
        <v>9000</v>
      </c>
      <c r="F18" s="218"/>
      <c r="G18" s="218"/>
      <c r="H18" s="218"/>
      <c r="I18" s="218"/>
      <c r="J18" s="218"/>
      <c r="K18" s="218"/>
      <c r="L18" s="218"/>
      <c r="M18" s="223">
        <f t="shared" si="0"/>
        <v>53745</v>
      </c>
      <c r="N18" s="224">
        <v>24518</v>
      </c>
      <c r="O18" s="219"/>
      <c r="P18" s="219"/>
      <c r="Q18" s="219"/>
      <c r="R18" s="219"/>
      <c r="S18" s="219"/>
      <c r="T18" s="219"/>
      <c r="U18" s="219"/>
      <c r="V18" s="219"/>
      <c r="W18" s="223">
        <f t="shared" si="1"/>
        <v>24518</v>
      </c>
      <c r="X18" s="228">
        <f t="shared" si="2"/>
        <v>78263</v>
      </c>
      <c r="Z18" s="230"/>
    </row>
    <row r="19" spans="1:26" ht="36" customHeight="1">
      <c r="A19" s="217" t="s">
        <v>17</v>
      </c>
      <c r="B19" s="220">
        <f>8194+8</f>
        <v>8202</v>
      </c>
      <c r="C19" s="220">
        <v>35</v>
      </c>
      <c r="D19" s="224">
        <v>33280</v>
      </c>
      <c r="E19" s="224">
        <v>8000</v>
      </c>
      <c r="F19" s="218"/>
      <c r="G19" s="218"/>
      <c r="H19" s="218"/>
      <c r="I19" s="218"/>
      <c r="J19" s="218"/>
      <c r="K19" s="218"/>
      <c r="L19" s="218"/>
      <c r="M19" s="223">
        <f t="shared" si="0"/>
        <v>41280</v>
      </c>
      <c r="N19" s="224">
        <v>32858</v>
      </c>
      <c r="O19" s="219"/>
      <c r="P19" s="219"/>
      <c r="Q19" s="219"/>
      <c r="R19" s="219"/>
      <c r="S19" s="219"/>
      <c r="T19" s="219"/>
      <c r="U19" s="219"/>
      <c r="V19" s="219"/>
      <c r="W19" s="223">
        <f t="shared" si="1"/>
        <v>32858</v>
      </c>
      <c r="X19" s="228">
        <f t="shared" si="2"/>
        <v>74138</v>
      </c>
      <c r="Z19" s="216"/>
    </row>
    <row r="20" spans="1:26" ht="36" customHeight="1">
      <c r="A20" s="217" t="s">
        <v>18</v>
      </c>
      <c r="B20" s="220">
        <f>8202+16</f>
        <v>8218</v>
      </c>
      <c r="C20" s="220">
        <v>44</v>
      </c>
      <c r="D20" s="224">
        <v>33520</v>
      </c>
      <c r="E20" s="231">
        <v>16000</v>
      </c>
      <c r="F20" s="218"/>
      <c r="G20" s="218"/>
      <c r="H20" s="218"/>
      <c r="I20" s="218"/>
      <c r="J20" s="218"/>
      <c r="K20" s="218"/>
      <c r="L20" s="218"/>
      <c r="M20" s="223">
        <f t="shared" si="0"/>
        <v>49520</v>
      </c>
      <c r="N20" s="232">
        <v>28584</v>
      </c>
      <c r="O20" s="219"/>
      <c r="P20" s="219"/>
      <c r="Q20" s="219"/>
      <c r="R20" s="219"/>
      <c r="S20" s="219"/>
      <c r="T20" s="219"/>
      <c r="U20" s="219"/>
      <c r="V20" s="219"/>
      <c r="W20" s="223">
        <f t="shared" si="1"/>
        <v>28584</v>
      </c>
      <c r="X20" s="228">
        <f t="shared" si="2"/>
        <v>78104</v>
      </c>
      <c r="Y20" s="296"/>
      <c r="Z20" s="230"/>
    </row>
    <row r="21" spans="1:26" ht="36" customHeight="1">
      <c r="A21" s="217" t="s">
        <v>19</v>
      </c>
      <c r="B21" s="220">
        <f>8218+10</f>
        <v>8228</v>
      </c>
      <c r="C21" s="220">
        <v>40</v>
      </c>
      <c r="D21" s="224">
        <v>25520</v>
      </c>
      <c r="E21" s="224">
        <v>10000</v>
      </c>
      <c r="F21" s="218"/>
      <c r="G21" s="218"/>
      <c r="H21" s="218"/>
      <c r="I21" s="218"/>
      <c r="J21" s="218"/>
      <c r="K21" s="218"/>
      <c r="L21" s="218"/>
      <c r="M21" s="223">
        <f t="shared" si="0"/>
        <v>35520</v>
      </c>
      <c r="N21" s="224">
        <v>16424</v>
      </c>
      <c r="O21" s="219"/>
      <c r="P21" s="219"/>
      <c r="Q21" s="219"/>
      <c r="R21" s="219"/>
      <c r="S21" s="219"/>
      <c r="T21" s="219"/>
      <c r="U21" s="219"/>
      <c r="V21" s="219"/>
      <c r="W21" s="223">
        <f t="shared" si="1"/>
        <v>16424</v>
      </c>
      <c r="X21" s="228">
        <f t="shared" si="2"/>
        <v>51944</v>
      </c>
      <c r="Z21" s="216"/>
    </row>
    <row r="22" spans="1:26" ht="36" customHeight="1">
      <c r="A22" s="217" t="s">
        <v>20</v>
      </c>
      <c r="B22" s="220">
        <f>8228+2</f>
        <v>8230</v>
      </c>
      <c r="C22" s="220">
        <v>219</v>
      </c>
      <c r="D22" s="224">
        <v>148410</v>
      </c>
      <c r="E22" s="224">
        <v>2000</v>
      </c>
      <c r="F22" s="218"/>
      <c r="G22" s="218"/>
      <c r="H22" s="218"/>
      <c r="I22" s="218"/>
      <c r="J22" s="218"/>
      <c r="K22" s="218"/>
      <c r="L22" s="218"/>
      <c r="M22" s="223">
        <f t="shared" si="0"/>
        <v>150410</v>
      </c>
      <c r="N22" s="224">
        <v>319122</v>
      </c>
      <c r="O22" s="219"/>
      <c r="P22" s="219"/>
      <c r="Q22" s="219"/>
      <c r="R22" s="219"/>
      <c r="S22" s="219"/>
      <c r="T22" s="219"/>
      <c r="U22" s="219"/>
      <c r="V22" s="219"/>
      <c r="W22" s="223">
        <f t="shared" si="1"/>
        <v>319122</v>
      </c>
      <c r="X22" s="228">
        <f t="shared" si="2"/>
        <v>469532</v>
      </c>
    </row>
    <row r="23" spans="1:26" ht="36" customHeight="1">
      <c r="A23" s="217" t="s">
        <v>21</v>
      </c>
      <c r="B23" s="220">
        <f>8230+2</f>
        <v>8232</v>
      </c>
      <c r="C23" s="220">
        <v>154</v>
      </c>
      <c r="D23" s="224">
        <v>89035</v>
      </c>
      <c r="E23" s="224">
        <v>2000</v>
      </c>
      <c r="F23" s="218"/>
      <c r="G23" s="218"/>
      <c r="H23" s="218"/>
      <c r="I23" s="218"/>
      <c r="J23" s="218"/>
      <c r="K23" s="218"/>
      <c r="L23" s="218"/>
      <c r="M23" s="223">
        <f t="shared" si="0"/>
        <v>91035</v>
      </c>
      <c r="N23" s="232">
        <v>107098</v>
      </c>
      <c r="O23" s="219"/>
      <c r="P23" s="219"/>
      <c r="Q23" s="219"/>
      <c r="R23" s="219"/>
      <c r="S23" s="219"/>
      <c r="T23" s="219"/>
      <c r="U23" s="219"/>
      <c r="V23" s="219"/>
      <c r="W23" s="223">
        <f t="shared" si="1"/>
        <v>107098</v>
      </c>
      <c r="X23" s="228">
        <f t="shared" si="2"/>
        <v>198133</v>
      </c>
    </row>
    <row r="24" spans="1:26" ht="36" customHeight="1" thickBot="1">
      <c r="A24" s="233" t="s">
        <v>22</v>
      </c>
      <c r="B24" s="234">
        <f>8232+4</f>
        <v>8236</v>
      </c>
      <c r="C24" s="234">
        <v>94</v>
      </c>
      <c r="D24" s="224">
        <v>67017.5</v>
      </c>
      <c r="E24" s="224">
        <v>4000</v>
      </c>
      <c r="F24" s="235"/>
      <c r="G24" s="235"/>
      <c r="H24" s="235"/>
      <c r="I24" s="235"/>
      <c r="J24" s="235"/>
      <c r="K24" s="235"/>
      <c r="L24" s="235"/>
      <c r="M24" s="223">
        <f t="shared" si="0"/>
        <v>71017.5</v>
      </c>
      <c r="N24" s="236">
        <v>60838</v>
      </c>
      <c r="O24" s="237"/>
      <c r="P24" s="237"/>
      <c r="Q24" s="237"/>
      <c r="R24" s="237"/>
      <c r="S24" s="237"/>
      <c r="T24" s="237"/>
      <c r="U24" s="237"/>
      <c r="V24" s="237"/>
      <c r="W24" s="223">
        <f t="shared" si="1"/>
        <v>60838</v>
      </c>
      <c r="X24" s="228">
        <f t="shared" si="2"/>
        <v>131855.5</v>
      </c>
      <c r="Z24" s="296"/>
    </row>
    <row r="25" spans="1:26" ht="44.25" customHeight="1" thickBot="1">
      <c r="A25" s="238" t="s">
        <v>4</v>
      </c>
      <c r="B25" s="261"/>
      <c r="C25" s="261">
        <f t="shared" ref="C25:X25" si="3">SUM(C13:C24)</f>
        <v>2710</v>
      </c>
      <c r="D25" s="239">
        <f t="shared" si="3"/>
        <v>1834533</v>
      </c>
      <c r="E25" s="239">
        <f t="shared" si="3"/>
        <v>110000</v>
      </c>
      <c r="F25" s="239">
        <f t="shared" si="3"/>
        <v>0</v>
      </c>
      <c r="G25" s="239">
        <f t="shared" si="3"/>
        <v>0</v>
      </c>
      <c r="H25" s="239">
        <f t="shared" si="3"/>
        <v>0</v>
      </c>
      <c r="I25" s="239">
        <f t="shared" si="3"/>
        <v>0</v>
      </c>
      <c r="J25" s="239">
        <f t="shared" si="3"/>
        <v>0</v>
      </c>
      <c r="K25" s="239">
        <f t="shared" si="3"/>
        <v>0</v>
      </c>
      <c r="L25" s="239">
        <f t="shared" si="3"/>
        <v>0</v>
      </c>
      <c r="M25" s="262">
        <f t="shared" si="3"/>
        <v>1944533</v>
      </c>
      <c r="N25" s="262">
        <f t="shared" si="3"/>
        <v>1093696</v>
      </c>
      <c r="O25" s="240">
        <f t="shared" si="3"/>
        <v>0</v>
      </c>
      <c r="P25" s="240">
        <f t="shared" si="3"/>
        <v>0</v>
      </c>
      <c r="Q25" s="240">
        <f t="shared" si="3"/>
        <v>0</v>
      </c>
      <c r="R25" s="240">
        <f t="shared" si="3"/>
        <v>0</v>
      </c>
      <c r="S25" s="240">
        <f t="shared" si="3"/>
        <v>0</v>
      </c>
      <c r="T25" s="240">
        <f t="shared" si="3"/>
        <v>0</v>
      </c>
      <c r="U25" s="240">
        <f t="shared" si="3"/>
        <v>0</v>
      </c>
      <c r="V25" s="240">
        <f t="shared" si="3"/>
        <v>0</v>
      </c>
      <c r="W25" s="262">
        <f t="shared" si="3"/>
        <v>1093696</v>
      </c>
      <c r="X25" s="262">
        <f t="shared" si="3"/>
        <v>3038229</v>
      </c>
    </row>
    <row r="26" spans="1:26" s="289" customFormat="1" ht="7.5" customHeight="1">
      <c r="A26" s="294"/>
      <c r="B26" s="294"/>
      <c r="C26" s="294"/>
      <c r="D26" s="294"/>
      <c r="E26" s="295"/>
      <c r="F26" s="241"/>
      <c r="G26" s="242"/>
      <c r="H26" s="242"/>
      <c r="I26" s="243"/>
      <c r="J26" s="243"/>
      <c r="K26" s="243"/>
      <c r="L26" s="243"/>
      <c r="M26" s="243"/>
      <c r="N26" s="243"/>
      <c r="O26" s="243"/>
      <c r="P26" s="243"/>
      <c r="Q26" s="243"/>
      <c r="R26" s="243"/>
      <c r="S26" s="294"/>
      <c r="T26" s="294"/>
      <c r="U26" s="294"/>
      <c r="V26" s="294"/>
      <c r="W26" s="294"/>
      <c r="X26" s="294"/>
    </row>
    <row r="27" spans="1:26" s="289" customFormat="1" ht="238.5" customHeight="1">
      <c r="A27" s="332" t="s">
        <v>142</v>
      </c>
      <c r="B27" s="332"/>
      <c r="C27" s="332"/>
      <c r="D27" s="332"/>
      <c r="E27" s="332"/>
      <c r="F27" s="332"/>
      <c r="G27" s="332"/>
      <c r="H27" s="332"/>
      <c r="I27" s="332"/>
      <c r="J27" s="332"/>
      <c r="K27" s="332"/>
      <c r="L27" s="332"/>
      <c r="M27" s="332"/>
      <c r="N27" s="332"/>
      <c r="O27" s="332"/>
      <c r="P27" s="332"/>
      <c r="Q27" s="332"/>
      <c r="R27" s="332"/>
      <c r="S27" s="332"/>
      <c r="T27" s="332"/>
      <c r="U27" s="332"/>
      <c r="V27" s="332"/>
      <c r="W27" s="332"/>
      <c r="X27" s="332"/>
    </row>
    <row r="28" spans="1:26" s="289" customFormat="1" ht="43.5" customHeight="1">
      <c r="A28" s="332" t="s">
        <v>75</v>
      </c>
      <c r="B28" s="332"/>
      <c r="C28" s="332"/>
      <c r="D28" s="332"/>
      <c r="E28" s="332"/>
      <c r="F28" s="332"/>
      <c r="G28" s="332"/>
      <c r="H28" s="332"/>
      <c r="I28" s="332"/>
      <c r="J28" s="332"/>
      <c r="K28" s="332"/>
      <c r="L28" s="332"/>
      <c r="M28" s="332"/>
      <c r="N28" s="332"/>
      <c r="O28" s="332"/>
      <c r="P28" s="332"/>
      <c r="Q28" s="332"/>
      <c r="R28" s="332"/>
      <c r="S28" s="332"/>
      <c r="T28" s="332"/>
      <c r="U28" s="332"/>
      <c r="V28" s="332"/>
      <c r="W28" s="332"/>
      <c r="X28" s="332"/>
    </row>
    <row r="29" spans="1:26" s="289" customFormat="1" ht="53.25" customHeight="1">
      <c r="A29" s="293"/>
      <c r="B29" s="293"/>
      <c r="C29" s="293"/>
      <c r="D29" s="293"/>
      <c r="E29" s="293"/>
      <c r="F29" s="293"/>
      <c r="G29" s="293"/>
      <c r="H29" s="293"/>
      <c r="I29" s="293"/>
      <c r="J29" s="293"/>
      <c r="K29" s="293"/>
      <c r="L29" s="293"/>
      <c r="M29" s="293"/>
      <c r="N29" s="293"/>
      <c r="O29" s="293"/>
      <c r="P29" s="293"/>
      <c r="Q29" s="293"/>
      <c r="R29" s="293"/>
      <c r="S29" s="293"/>
      <c r="T29" s="293"/>
      <c r="U29" s="293"/>
      <c r="V29" s="293"/>
      <c r="W29" s="293"/>
      <c r="X29" s="293"/>
    </row>
    <row r="30" spans="1:26" s="289" customFormat="1">
      <c r="A30" s="244"/>
      <c r="B30" s="244"/>
      <c r="C30" s="244"/>
      <c r="D30" s="245"/>
      <c r="E30" s="244"/>
      <c r="F30" s="244"/>
      <c r="G30" s="244"/>
      <c r="H30" s="244"/>
      <c r="I30" s="244"/>
      <c r="J30" s="244"/>
      <c r="K30" s="244"/>
      <c r="L30" s="244"/>
      <c r="M30" s="244"/>
      <c r="N30" s="244"/>
      <c r="O30" s="244"/>
      <c r="P30" s="244"/>
      <c r="Q30" s="244"/>
      <c r="R30" s="244"/>
      <c r="S30" s="290"/>
      <c r="T30" s="290"/>
      <c r="U30" s="290"/>
      <c r="V30" s="290"/>
      <c r="W30" s="290"/>
      <c r="X30" s="290"/>
    </row>
    <row r="31" spans="1:26" s="289" customFormat="1" ht="32.25" customHeight="1">
      <c r="A31" s="333" t="s">
        <v>23</v>
      </c>
      <c r="B31" s="333"/>
      <c r="C31" s="333"/>
      <c r="D31" s="333"/>
      <c r="E31" s="333"/>
      <c r="F31" s="333"/>
      <c r="G31" s="290"/>
      <c r="H31" s="246"/>
      <c r="I31" s="333" t="s">
        <v>24</v>
      </c>
      <c r="J31" s="333"/>
      <c r="K31" s="333"/>
      <c r="L31" s="333"/>
      <c r="M31" s="333"/>
      <c r="N31" s="333"/>
      <c r="O31" s="246"/>
      <c r="P31" s="246"/>
      <c r="Q31" s="246"/>
      <c r="R31" s="333" t="s">
        <v>143</v>
      </c>
      <c r="S31" s="333"/>
      <c r="T31" s="333"/>
      <c r="U31" s="333"/>
      <c r="V31" s="333"/>
      <c r="W31" s="333"/>
      <c r="X31" s="290"/>
    </row>
    <row r="32" spans="1:26" s="289" customFormat="1">
      <c r="A32" s="334"/>
      <c r="B32" s="334"/>
      <c r="C32" s="334"/>
      <c r="D32" s="334"/>
      <c r="E32" s="334"/>
      <c r="F32" s="334"/>
      <c r="G32" s="290"/>
      <c r="H32" s="247"/>
      <c r="I32" s="247"/>
      <c r="J32" s="247"/>
      <c r="K32" s="247"/>
      <c r="L32" s="248"/>
      <c r="M32" s="248"/>
      <c r="N32" s="330"/>
      <c r="O32" s="330"/>
      <c r="P32" s="330"/>
      <c r="Q32" s="330"/>
      <c r="R32" s="330"/>
      <c r="S32" s="290"/>
      <c r="T32" s="290"/>
      <c r="U32" s="290"/>
      <c r="V32" s="290"/>
      <c r="W32" s="290"/>
      <c r="X32" s="290"/>
    </row>
    <row r="33" spans="1:24" s="289" customFormat="1">
      <c r="A33" s="334"/>
      <c r="B33" s="334"/>
      <c r="C33" s="334"/>
      <c r="D33" s="334"/>
      <c r="E33" s="334"/>
      <c r="F33" s="334"/>
      <c r="G33" s="290"/>
      <c r="H33" s="247"/>
      <c r="I33" s="247"/>
      <c r="J33" s="247"/>
      <c r="K33" s="247"/>
      <c r="L33" s="248"/>
      <c r="M33" s="248"/>
      <c r="N33" s="330"/>
      <c r="O33" s="330"/>
      <c r="P33" s="330"/>
      <c r="Q33" s="330"/>
      <c r="R33" s="330"/>
      <c r="S33" s="290"/>
      <c r="T33" s="290"/>
      <c r="U33" s="290"/>
      <c r="V33" s="290"/>
      <c r="W33" s="290"/>
      <c r="X33" s="290"/>
    </row>
    <row r="34" spans="1:24" s="289" customFormat="1" ht="39.75" customHeight="1">
      <c r="A34" s="334"/>
      <c r="B34" s="334"/>
      <c r="C34" s="334"/>
      <c r="D34" s="334"/>
      <c r="E34" s="334"/>
      <c r="F34" s="334"/>
      <c r="G34" s="290"/>
      <c r="H34" s="247"/>
      <c r="I34" s="247"/>
      <c r="J34" s="247"/>
      <c r="K34" s="247"/>
      <c r="L34" s="248"/>
      <c r="M34" s="248"/>
      <c r="N34" s="330"/>
      <c r="O34" s="330"/>
      <c r="P34" s="330"/>
      <c r="Q34" s="330"/>
      <c r="R34" s="330"/>
      <c r="S34" s="290"/>
      <c r="T34" s="290"/>
      <c r="U34" s="290"/>
      <c r="V34" s="290"/>
      <c r="W34" s="290"/>
      <c r="X34" s="290"/>
    </row>
    <row r="35" spans="1:24" s="289" customFormat="1">
      <c r="A35" s="335" t="s">
        <v>144</v>
      </c>
      <c r="B35" s="335"/>
      <c r="C35" s="335"/>
      <c r="D35" s="335"/>
      <c r="E35" s="335"/>
      <c r="F35" s="249"/>
      <c r="G35" s="290"/>
      <c r="H35" s="250"/>
      <c r="I35" s="328" t="s">
        <v>149</v>
      </c>
      <c r="J35" s="328"/>
      <c r="K35" s="328"/>
      <c r="L35" s="328"/>
      <c r="M35" s="328"/>
      <c r="N35" s="328"/>
      <c r="O35" s="250"/>
      <c r="P35" s="250"/>
      <c r="Q35" s="250"/>
      <c r="R35" s="248"/>
      <c r="S35" s="331" t="s">
        <v>145</v>
      </c>
      <c r="T35" s="331"/>
      <c r="U35" s="331"/>
      <c r="V35" s="331"/>
      <c r="W35" s="331"/>
      <c r="X35" s="290"/>
    </row>
    <row r="36" spans="1:24" s="291" customFormat="1">
      <c r="A36" s="330" t="s">
        <v>146</v>
      </c>
      <c r="B36" s="330"/>
      <c r="C36" s="330"/>
      <c r="D36" s="330"/>
      <c r="E36" s="330"/>
      <c r="F36" s="251"/>
      <c r="G36" s="292"/>
      <c r="H36" s="274"/>
      <c r="I36" s="328" t="s">
        <v>30</v>
      </c>
      <c r="J36" s="328"/>
      <c r="K36" s="328"/>
      <c r="L36" s="328"/>
      <c r="M36" s="328"/>
      <c r="N36" s="328"/>
      <c r="O36" s="292"/>
      <c r="P36" s="273"/>
      <c r="Q36" s="273"/>
      <c r="R36" s="251" t="s">
        <v>147</v>
      </c>
      <c r="S36" s="330" t="s">
        <v>29</v>
      </c>
      <c r="T36" s="330"/>
      <c r="U36" s="330"/>
      <c r="V36" s="330"/>
      <c r="W36" s="330"/>
      <c r="X36" s="292"/>
    </row>
    <row r="37" spans="1:24" s="289" customFormat="1">
      <c r="A37" s="247"/>
      <c r="B37" s="247"/>
      <c r="C37" s="247"/>
      <c r="D37" s="247"/>
      <c r="E37" s="247"/>
      <c r="F37" s="247"/>
      <c r="G37" s="290"/>
      <c r="H37" s="247"/>
      <c r="I37" s="247"/>
      <c r="J37" s="247"/>
      <c r="K37" s="247"/>
      <c r="L37" s="247"/>
      <c r="M37" s="248"/>
      <c r="N37" s="247"/>
      <c r="O37" s="247"/>
      <c r="P37" s="247"/>
      <c r="Q37" s="247"/>
      <c r="R37" s="247"/>
      <c r="S37" s="290"/>
      <c r="T37" s="290"/>
      <c r="U37" s="290"/>
      <c r="V37" s="290"/>
      <c r="W37" s="290"/>
      <c r="X37" s="290"/>
    </row>
    <row r="38" spans="1:24" s="289" customFormat="1">
      <c r="A38" s="252"/>
      <c r="B38" s="252"/>
      <c r="C38" s="252"/>
      <c r="D38" s="252"/>
      <c r="E38" s="252"/>
      <c r="F38" s="252"/>
      <c r="G38" s="252"/>
      <c r="H38" s="252"/>
      <c r="I38" s="252"/>
      <c r="J38" s="252"/>
      <c r="K38" s="252"/>
      <c r="L38" s="252"/>
      <c r="M38" s="252"/>
      <c r="N38" s="252"/>
      <c r="O38" s="252"/>
      <c r="P38" s="252"/>
      <c r="Q38" s="252"/>
      <c r="R38" s="252"/>
    </row>
    <row r="39" spans="1:24" s="289" customFormat="1">
      <c r="A39" s="329"/>
      <c r="B39" s="329"/>
      <c r="C39" s="329"/>
      <c r="D39" s="329"/>
      <c r="E39" s="329"/>
      <c r="F39" s="329"/>
      <c r="G39" s="329"/>
      <c r="H39" s="329"/>
      <c r="I39" s="329"/>
      <c r="J39" s="329"/>
      <c r="K39" s="329"/>
      <c r="L39" s="329"/>
      <c r="M39" s="329"/>
      <c r="N39" s="329"/>
      <c r="O39" s="329"/>
      <c r="P39" s="329"/>
      <c r="Q39" s="329"/>
      <c r="R39" s="329"/>
    </row>
    <row r="40" spans="1:24" s="289" customFormat="1">
      <c r="A40" s="253"/>
      <c r="B40" s="253"/>
      <c r="C40" s="253"/>
      <c r="D40" s="253"/>
      <c r="E40" s="253"/>
      <c r="F40" s="253"/>
      <c r="G40" s="253"/>
      <c r="H40" s="253"/>
      <c r="I40" s="253"/>
      <c r="J40" s="253"/>
      <c r="K40" s="253"/>
      <c r="L40" s="253"/>
      <c r="M40" s="253"/>
      <c r="N40" s="253"/>
      <c r="O40" s="253"/>
      <c r="P40" s="253"/>
      <c r="Q40" s="253"/>
      <c r="R40" s="253"/>
    </row>
    <row r="41" spans="1:24" s="289" customFormat="1"/>
    <row r="42" spans="1:24" s="289" customFormat="1">
      <c r="A42" s="327"/>
      <c r="B42" s="327"/>
      <c r="C42" s="327"/>
      <c r="D42" s="327"/>
      <c r="E42" s="327"/>
      <c r="F42" s="327"/>
      <c r="G42" s="327"/>
      <c r="H42" s="327"/>
      <c r="I42" s="327"/>
      <c r="J42" s="327"/>
      <c r="K42" s="327"/>
      <c r="L42" s="327"/>
      <c r="M42" s="327"/>
      <c r="N42" s="327"/>
      <c r="O42" s="327"/>
      <c r="P42" s="327"/>
      <c r="Q42" s="327"/>
      <c r="R42" s="327"/>
    </row>
    <row r="43" spans="1:24" s="289" customFormat="1">
      <c r="A43" s="254"/>
      <c r="B43" s="254"/>
      <c r="C43" s="254"/>
      <c r="D43" s="254"/>
      <c r="E43" s="254"/>
      <c r="F43" s="254"/>
      <c r="G43" s="254"/>
      <c r="H43" s="254"/>
      <c r="I43" s="254"/>
      <c r="J43" s="254"/>
      <c r="K43" s="254"/>
      <c r="L43" s="254"/>
      <c r="M43" s="254"/>
      <c r="N43" s="254"/>
      <c r="O43" s="254"/>
      <c r="P43" s="254"/>
      <c r="Q43" s="254"/>
      <c r="R43" s="254"/>
    </row>
    <row r="44" spans="1:24" s="289" customFormat="1"/>
    <row r="45" spans="1:24" s="289" customFormat="1"/>
    <row r="46" spans="1:24" s="289" customFormat="1">
      <c r="A46" s="327" t="s">
        <v>148</v>
      </c>
      <c r="B46" s="327"/>
      <c r="C46" s="327"/>
      <c r="D46" s="327"/>
      <c r="E46" s="327"/>
      <c r="F46" s="327"/>
      <c r="G46" s="327"/>
      <c r="H46" s="327"/>
      <c r="I46" s="327"/>
      <c r="J46" s="327"/>
      <c r="K46" s="327"/>
      <c r="L46" s="327"/>
      <c r="M46" s="327"/>
      <c r="N46" s="327"/>
      <c r="O46" s="327"/>
      <c r="P46" s="327"/>
      <c r="Q46" s="327"/>
      <c r="R46" s="327"/>
      <c r="S46" s="327"/>
      <c r="T46" s="327"/>
      <c r="U46" s="327"/>
      <c r="V46" s="327"/>
      <c r="W46" s="327"/>
      <c r="X46" s="327"/>
    </row>
    <row r="47" spans="1:24" s="289" customFormat="1"/>
    <row r="48" spans="1:24" s="289" customFormat="1"/>
    <row r="49" s="289" customFormat="1"/>
    <row r="50" s="289" customFormat="1"/>
    <row r="51" s="289" customFormat="1"/>
    <row r="52" s="289" customFormat="1"/>
    <row r="53" s="289" customFormat="1"/>
    <row r="54" s="289" customFormat="1"/>
    <row r="55" s="289" customFormat="1"/>
    <row r="56" s="289" customFormat="1"/>
    <row r="57" s="289" customFormat="1"/>
    <row r="58" s="289" customFormat="1"/>
    <row r="59" s="289" customFormat="1"/>
    <row r="60" s="289" customFormat="1"/>
    <row r="61" s="289" customFormat="1"/>
    <row r="62" s="289" customFormat="1"/>
    <row r="63" s="289" customFormat="1"/>
    <row r="64" s="289" customFormat="1"/>
    <row r="65" s="289" customFormat="1"/>
    <row r="66" s="289" customFormat="1"/>
    <row r="67" s="289" customFormat="1"/>
    <row r="68" s="289" customFormat="1"/>
    <row r="69" s="289" customFormat="1"/>
    <row r="70" s="289" customFormat="1"/>
    <row r="71" s="289" customFormat="1"/>
    <row r="72" s="289" customFormat="1"/>
    <row r="73" s="289" customFormat="1"/>
    <row r="74" s="289" customFormat="1"/>
    <row r="75" s="289" customFormat="1"/>
    <row r="76" s="289" customFormat="1"/>
    <row r="77" s="289" customFormat="1"/>
    <row r="78" s="289" customFormat="1"/>
    <row r="79" s="289" customFormat="1"/>
    <row r="80" s="289" customFormat="1"/>
    <row r="81" s="289" customFormat="1"/>
    <row r="82" s="289" customFormat="1"/>
    <row r="83" s="289" customFormat="1"/>
    <row r="84" s="289" customFormat="1"/>
    <row r="85" s="289" customFormat="1"/>
    <row r="86" s="289" customFormat="1"/>
    <row r="87" s="289" customFormat="1"/>
    <row r="88" s="289" customFormat="1"/>
    <row r="89" s="289" customFormat="1"/>
    <row r="90" s="289" customFormat="1"/>
    <row r="91" s="289" customFormat="1"/>
    <row r="92" s="289" customFormat="1"/>
    <row r="93" s="289" customFormat="1"/>
    <row r="94" s="289" customFormat="1"/>
    <row r="95" s="289" customFormat="1"/>
    <row r="96" s="289" customFormat="1"/>
    <row r="97" s="289" customFormat="1"/>
    <row r="98" s="289" customFormat="1"/>
    <row r="99" s="289" customFormat="1"/>
    <row r="100" s="289" customFormat="1"/>
    <row r="101" s="289" customFormat="1"/>
    <row r="102" s="289" customFormat="1"/>
    <row r="103" s="289" customFormat="1"/>
    <row r="104" s="289" customFormat="1"/>
    <row r="105" s="289" customFormat="1"/>
    <row r="106" s="289" customFormat="1"/>
    <row r="107" s="289" customFormat="1"/>
    <row r="108" s="289" customFormat="1"/>
    <row r="109" s="289" customFormat="1"/>
    <row r="110" s="289" customFormat="1"/>
    <row r="111" s="289" customFormat="1"/>
    <row r="112" s="289" customFormat="1"/>
    <row r="113" s="289" customFormat="1"/>
    <row r="114" s="289" customFormat="1"/>
    <row r="115" s="289" customFormat="1"/>
    <row r="116" s="289" customFormat="1"/>
    <row r="117" s="289" customFormat="1"/>
    <row r="118" s="289" customFormat="1"/>
    <row r="119" s="289" customFormat="1"/>
    <row r="120" s="289" customFormat="1"/>
    <row r="121" s="289" customFormat="1"/>
    <row r="122" s="289" customFormat="1"/>
    <row r="123" s="289" customFormat="1"/>
    <row r="124" s="289" customFormat="1"/>
    <row r="125" s="289" customFormat="1"/>
    <row r="126" s="289" customFormat="1"/>
    <row r="127" s="289" customFormat="1"/>
    <row r="128" s="289" customFormat="1"/>
    <row r="129" s="289" customFormat="1"/>
    <row r="130" s="289" customFormat="1"/>
    <row r="131" s="289" customFormat="1"/>
    <row r="132" s="289" customFormat="1"/>
    <row r="133" s="289" customFormat="1"/>
    <row r="134" s="289" customFormat="1"/>
    <row r="135" s="289" customFormat="1"/>
    <row r="136" s="289" customFormat="1"/>
    <row r="137" s="289" customFormat="1"/>
    <row r="138" s="289" customFormat="1"/>
    <row r="139" s="289" customFormat="1"/>
    <row r="140" s="289" customFormat="1"/>
    <row r="141" s="289" customFormat="1"/>
    <row r="142" s="289" customFormat="1"/>
    <row r="143" s="289" customFormat="1"/>
    <row r="144" s="289" customFormat="1"/>
    <row r="145" s="289" customFormat="1"/>
    <row r="146" s="289" customFormat="1"/>
    <row r="147" s="289" customFormat="1"/>
    <row r="148" s="289" customFormat="1"/>
    <row r="149" s="289" customFormat="1"/>
    <row r="150" s="289" customFormat="1"/>
    <row r="151" s="289" customFormat="1"/>
    <row r="152" s="289" customFormat="1"/>
    <row r="153" s="289" customFormat="1"/>
  </sheetData>
  <mergeCells count="49">
    <mergeCell ref="X10:X12"/>
    <mergeCell ref="D11:D12"/>
    <mergeCell ref="E11:E12"/>
    <mergeCell ref="F11:F12"/>
    <mergeCell ref="A6:X6"/>
    <mergeCell ref="A1:X1"/>
    <mergeCell ref="A2:X2"/>
    <mergeCell ref="A3:X3"/>
    <mergeCell ref="A4:X4"/>
    <mergeCell ref="A5:X5"/>
    <mergeCell ref="A8:L8"/>
    <mergeCell ref="A10:A12"/>
    <mergeCell ref="B10:B12"/>
    <mergeCell ref="C10:C12"/>
    <mergeCell ref="N10:V10"/>
    <mergeCell ref="J11:J12"/>
    <mergeCell ref="H11:H12"/>
    <mergeCell ref="S11:S12"/>
    <mergeCell ref="I11:I12"/>
    <mergeCell ref="D10:L10"/>
    <mergeCell ref="M10:M12"/>
    <mergeCell ref="K11:K12"/>
    <mergeCell ref="L11:L12"/>
    <mergeCell ref="G11:G12"/>
    <mergeCell ref="W10:W12"/>
    <mergeCell ref="T11:T12"/>
    <mergeCell ref="U11:U12"/>
    <mergeCell ref="V11:V12"/>
    <mergeCell ref="N11:N12"/>
    <mergeCell ref="O11:O12"/>
    <mergeCell ref="P11:P12"/>
    <mergeCell ref="Q11:Q12"/>
    <mergeCell ref="R11:R12"/>
    <mergeCell ref="S35:W35"/>
    <mergeCell ref="A27:X27"/>
    <mergeCell ref="A28:X28"/>
    <mergeCell ref="A31:F31"/>
    <mergeCell ref="I31:N31"/>
    <mergeCell ref="R31:W31"/>
    <mergeCell ref="A32:F34"/>
    <mergeCell ref="N32:R34"/>
    <mergeCell ref="A35:E35"/>
    <mergeCell ref="I35:N35"/>
    <mergeCell ref="A42:R42"/>
    <mergeCell ref="A46:X46"/>
    <mergeCell ref="I36:N36"/>
    <mergeCell ref="A39:R39"/>
    <mergeCell ref="A36:E36"/>
    <mergeCell ref="S36:W36"/>
  </mergeCells>
  <printOptions horizontalCentered="1"/>
  <pageMargins left="0.7" right="0.7" top="0.75" bottom="0.75" header="0.3" footer="0.3"/>
  <pageSetup scale="27" orientation="landscape" r:id="rId1"/>
  <headerFooter>
    <oddHeader>&amp;C&amp;"Arial Unicode MS,Negrita"&amp;36CUENTA PUBLICA 2025</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276599-1147-41EF-ADCC-0E0390FAD6F0}">
  <sheetPr>
    <pageSetUpPr fitToPage="1"/>
  </sheetPr>
  <dimension ref="B2:M37"/>
  <sheetViews>
    <sheetView showGridLines="0" view="pageLayout" zoomScale="55" zoomScaleNormal="70" zoomScaleSheetLayoutView="40" zoomScalePageLayoutView="55" workbookViewId="0">
      <selection activeCell="B4" sqref="B4:K4"/>
    </sheetView>
  </sheetViews>
  <sheetFormatPr baseColWidth="10" defaultRowHeight="12.75" outlineLevelRow="1"/>
  <cols>
    <col min="1" max="1" width="4.875" style="68" customWidth="1"/>
    <col min="2" max="2" width="70.25" style="68" bestFit="1" customWidth="1"/>
    <col min="3" max="3" width="31" style="68" customWidth="1"/>
    <col min="4" max="4" width="24.625" style="68" customWidth="1"/>
    <col min="5" max="5" width="29" style="68" bestFit="1" customWidth="1"/>
    <col min="6" max="6" width="21.5" style="68" customWidth="1"/>
    <col min="7" max="7" width="19.5" style="68" customWidth="1"/>
    <col min="8" max="8" width="19" style="68" customWidth="1"/>
    <col min="9" max="9" width="20.5" style="68" customWidth="1"/>
    <col min="10" max="10" width="19.75" style="68" customWidth="1"/>
    <col min="11" max="11" width="29" style="68" bestFit="1" customWidth="1"/>
    <col min="12" max="12" width="0.25" style="68" hidden="1" customWidth="1"/>
    <col min="13" max="16384" width="11" style="68"/>
  </cols>
  <sheetData>
    <row r="2" spans="2:13" ht="51" customHeight="1">
      <c r="B2" s="369" t="s">
        <v>152</v>
      </c>
      <c r="C2" s="370"/>
      <c r="D2" s="370"/>
      <c r="E2" s="370"/>
      <c r="F2" s="370"/>
      <c r="G2" s="370"/>
      <c r="H2" s="370"/>
      <c r="I2" s="370"/>
      <c r="J2" s="370"/>
      <c r="K2" s="371"/>
    </row>
    <row r="3" spans="2:13" ht="51" customHeight="1">
      <c r="B3" s="369" t="s">
        <v>114</v>
      </c>
      <c r="C3" s="370"/>
      <c r="D3" s="370"/>
      <c r="E3" s="370"/>
      <c r="F3" s="370"/>
      <c r="G3" s="370"/>
      <c r="H3" s="370"/>
      <c r="I3" s="370"/>
      <c r="J3" s="370"/>
      <c r="K3" s="371"/>
    </row>
    <row r="4" spans="2:13" ht="27.75">
      <c r="B4" s="372" t="s">
        <v>115</v>
      </c>
      <c r="C4" s="373"/>
      <c r="D4" s="373"/>
      <c r="E4" s="373"/>
      <c r="F4" s="373"/>
      <c r="G4" s="373"/>
      <c r="H4" s="373"/>
      <c r="I4" s="373"/>
      <c r="J4" s="373"/>
      <c r="K4" s="374"/>
    </row>
    <row r="5" spans="2:13" ht="27.75">
      <c r="B5" s="375" t="s">
        <v>65</v>
      </c>
      <c r="C5" s="376"/>
      <c r="D5" s="376"/>
      <c r="E5" s="376"/>
      <c r="F5" s="376"/>
      <c r="G5" s="376"/>
      <c r="H5" s="376"/>
      <c r="I5" s="376"/>
      <c r="J5" s="376"/>
      <c r="K5" s="377"/>
    </row>
    <row r="6" spans="2:13" ht="21" thickBot="1">
      <c r="B6" s="378" t="s">
        <v>37</v>
      </c>
      <c r="C6" s="379"/>
      <c r="D6" s="379"/>
      <c r="E6" s="379"/>
      <c r="F6" s="379"/>
      <c r="G6" s="379"/>
      <c r="H6" s="379"/>
      <c r="I6" s="379"/>
      <c r="J6" s="379"/>
      <c r="K6" s="380"/>
    </row>
    <row r="7" spans="2:13" ht="18">
      <c r="B7" s="69"/>
      <c r="C7" s="70"/>
      <c r="D7" s="70"/>
      <c r="E7" s="70"/>
      <c r="F7" s="70"/>
      <c r="G7" s="70"/>
      <c r="H7" s="70"/>
      <c r="I7" s="70"/>
      <c r="J7" s="71"/>
      <c r="K7" s="72"/>
    </row>
    <row r="8" spans="2:13" ht="28.5" thickBot="1">
      <c r="B8" s="73" t="s">
        <v>66</v>
      </c>
      <c r="C8" s="381" t="s">
        <v>106</v>
      </c>
      <c r="D8" s="381"/>
      <c r="E8" s="74"/>
      <c r="F8" s="74"/>
      <c r="G8" s="74"/>
      <c r="H8" s="75" t="s">
        <v>38</v>
      </c>
      <c r="I8" s="76">
        <v>2025</v>
      </c>
      <c r="J8" s="77"/>
      <c r="K8" s="78"/>
    </row>
    <row r="9" spans="2:13" ht="16.5" thickBot="1">
      <c r="B9" s="79"/>
      <c r="C9" s="80"/>
      <c r="D9" s="80"/>
      <c r="E9" s="80"/>
      <c r="F9" s="80"/>
      <c r="G9" s="80"/>
      <c r="H9" s="81"/>
      <c r="I9" s="81"/>
      <c r="J9" s="82"/>
      <c r="K9" s="83"/>
    </row>
    <row r="10" spans="2:13" ht="5.25" customHeight="1">
      <c r="B10" s="84"/>
      <c r="C10" s="85"/>
      <c r="D10" s="85"/>
      <c r="E10" s="85"/>
      <c r="F10" s="85"/>
      <c r="G10" s="85"/>
      <c r="H10" s="86"/>
      <c r="I10" s="86"/>
      <c r="J10" s="86"/>
      <c r="K10" s="87"/>
    </row>
    <row r="11" spans="2:13" ht="30">
      <c r="B11" s="366" t="s">
        <v>151</v>
      </c>
      <c r="C11" s="367"/>
      <c r="D11" s="367"/>
      <c r="E11" s="367"/>
      <c r="F11" s="367"/>
      <c r="G11" s="367"/>
      <c r="H11" s="367"/>
      <c r="I11" s="367"/>
      <c r="J11" s="367"/>
      <c r="K11" s="368"/>
    </row>
    <row r="12" spans="2:13" ht="18">
      <c r="B12" s="361" t="s">
        <v>39</v>
      </c>
      <c r="C12" s="362"/>
      <c r="D12" s="362"/>
      <c r="E12" s="362"/>
      <c r="F12" s="362"/>
      <c r="G12" s="362"/>
      <c r="H12" s="362"/>
      <c r="I12" s="362"/>
      <c r="J12" s="362"/>
      <c r="K12" s="363"/>
    </row>
    <row r="13" spans="2:13" ht="5.25" customHeight="1" thickBot="1">
      <c r="B13" s="88"/>
      <c r="C13" s="89"/>
      <c r="D13" s="89"/>
      <c r="E13" s="89"/>
      <c r="F13" s="89"/>
      <c r="G13" s="89"/>
      <c r="H13" s="89"/>
      <c r="I13" s="89"/>
      <c r="J13" s="89"/>
      <c r="K13" s="90"/>
    </row>
    <row r="14" spans="2:13" s="97" customFormat="1" ht="128.25" customHeight="1" thickBot="1">
      <c r="B14" s="91" t="s">
        <v>5</v>
      </c>
      <c r="C14" s="92" t="s">
        <v>40</v>
      </c>
      <c r="D14" s="92" t="s">
        <v>41</v>
      </c>
      <c r="E14" s="93" t="s">
        <v>3</v>
      </c>
      <c r="F14" s="94" t="s">
        <v>42</v>
      </c>
      <c r="G14" s="94" t="s">
        <v>43</v>
      </c>
      <c r="H14" s="95" t="s">
        <v>44</v>
      </c>
      <c r="I14" s="95" t="s">
        <v>45</v>
      </c>
      <c r="J14" s="94" t="s">
        <v>46</v>
      </c>
      <c r="K14" s="96" t="s">
        <v>4</v>
      </c>
    </row>
    <row r="15" spans="2:13" ht="22.5" customHeight="1">
      <c r="B15" s="98" t="s">
        <v>47</v>
      </c>
      <c r="C15" s="99" t="s">
        <v>48</v>
      </c>
      <c r="D15" s="99" t="s">
        <v>49</v>
      </c>
      <c r="E15" s="99" t="s">
        <v>50</v>
      </c>
      <c r="F15" s="99" t="s">
        <v>51</v>
      </c>
      <c r="G15" s="100" t="s">
        <v>52</v>
      </c>
      <c r="H15" s="100" t="s">
        <v>53</v>
      </c>
      <c r="I15" s="100" t="s">
        <v>54</v>
      </c>
      <c r="J15" s="101" t="s">
        <v>55</v>
      </c>
      <c r="K15" s="102" t="s">
        <v>56</v>
      </c>
      <c r="M15" s="103"/>
    </row>
    <row r="16" spans="2:13" ht="22.5" customHeight="1">
      <c r="B16" s="104" t="s">
        <v>80</v>
      </c>
      <c r="C16" s="105">
        <v>86780</v>
      </c>
      <c r="D16" s="106">
        <v>0</v>
      </c>
      <c r="E16" s="105">
        <f>C16+D16</f>
        <v>86780</v>
      </c>
      <c r="F16" s="106">
        <v>0</v>
      </c>
      <c r="G16" s="106">
        <v>0</v>
      </c>
      <c r="H16" s="106">
        <v>0</v>
      </c>
      <c r="I16" s="106">
        <v>0</v>
      </c>
      <c r="J16" s="106">
        <v>0</v>
      </c>
      <c r="K16" s="107">
        <f>C16+D16+F16+G16+H16+I16+J16</f>
        <v>86780</v>
      </c>
      <c r="M16" s="103"/>
    </row>
    <row r="17" spans="2:13" ht="33" customHeight="1">
      <c r="B17" s="108" t="s">
        <v>81</v>
      </c>
      <c r="C17" s="109">
        <v>13200</v>
      </c>
      <c r="D17" s="106">
        <v>0</v>
      </c>
      <c r="E17" s="105">
        <f>C17+D17</f>
        <v>13200</v>
      </c>
      <c r="F17" s="106">
        <v>0</v>
      </c>
      <c r="G17" s="106">
        <v>0</v>
      </c>
      <c r="H17" s="106">
        <v>0</v>
      </c>
      <c r="I17" s="106">
        <v>0</v>
      </c>
      <c r="J17" s="106">
        <v>0</v>
      </c>
      <c r="K17" s="107">
        <f>C17+D17+F17+G17+H17+I17+J17</f>
        <v>13200</v>
      </c>
      <c r="M17" s="103"/>
    </row>
    <row r="18" spans="2:13" ht="45" customHeight="1">
      <c r="B18" s="108" t="s">
        <v>82</v>
      </c>
      <c r="C18" s="105">
        <v>825498</v>
      </c>
      <c r="D18" s="106">
        <v>0</v>
      </c>
      <c r="E18" s="105">
        <f>C18+D18</f>
        <v>825498</v>
      </c>
      <c r="F18" s="106">
        <v>0</v>
      </c>
      <c r="G18" s="106">
        <v>0</v>
      </c>
      <c r="H18" s="106">
        <v>0</v>
      </c>
      <c r="I18" s="106">
        <v>0</v>
      </c>
      <c r="J18" s="106">
        <v>0</v>
      </c>
      <c r="K18" s="107">
        <f>C18+D18+F18+G18+H18+I18+J18</f>
        <v>825498</v>
      </c>
      <c r="M18" s="103"/>
    </row>
    <row r="19" spans="2:13" ht="33" customHeight="1">
      <c r="B19" s="108" t="s">
        <v>83</v>
      </c>
      <c r="C19" s="109">
        <v>1462334.71</v>
      </c>
      <c r="D19" s="106">
        <v>0</v>
      </c>
      <c r="E19" s="105">
        <f>C19+D19</f>
        <v>1462334.71</v>
      </c>
      <c r="F19" s="106">
        <v>0</v>
      </c>
      <c r="G19" s="106">
        <v>0</v>
      </c>
      <c r="H19" s="106">
        <v>0</v>
      </c>
      <c r="I19" s="106">
        <v>0</v>
      </c>
      <c r="J19" s="106">
        <v>0</v>
      </c>
      <c r="K19" s="107">
        <f>C19+D19+F19+G19+H19+I19+J19</f>
        <v>1462334.71</v>
      </c>
      <c r="M19" s="103"/>
    </row>
    <row r="20" spans="2:13" ht="33" customHeight="1">
      <c r="B20" s="110"/>
      <c r="C20" s="111"/>
      <c r="D20" s="111"/>
      <c r="E20" s="112"/>
      <c r="F20" s="111"/>
      <c r="G20" s="113"/>
      <c r="H20" s="113"/>
      <c r="I20" s="113"/>
      <c r="J20" s="114"/>
      <c r="K20" s="115"/>
      <c r="M20" s="103"/>
    </row>
    <row r="21" spans="2:13" ht="33" customHeight="1">
      <c r="B21" s="110"/>
      <c r="C21" s="111"/>
      <c r="D21" s="111"/>
      <c r="E21" s="112"/>
      <c r="F21" s="111"/>
      <c r="G21" s="113"/>
      <c r="H21" s="113"/>
      <c r="I21" s="113"/>
      <c r="J21" s="114"/>
      <c r="K21" s="115"/>
      <c r="M21" s="103"/>
    </row>
    <row r="22" spans="2:13" ht="33" customHeight="1">
      <c r="B22" s="110"/>
      <c r="C22" s="111"/>
      <c r="D22" s="111"/>
      <c r="E22" s="112"/>
      <c r="F22" s="111"/>
      <c r="G22" s="113"/>
      <c r="H22" s="113"/>
      <c r="I22" s="113"/>
      <c r="J22" s="114"/>
      <c r="K22" s="115"/>
      <c r="M22" s="103"/>
    </row>
    <row r="23" spans="2:13" ht="33" customHeight="1">
      <c r="B23" s="116"/>
      <c r="C23" s="111"/>
      <c r="D23" s="111"/>
      <c r="E23" s="112"/>
      <c r="F23" s="111"/>
      <c r="G23" s="113"/>
      <c r="H23" s="113"/>
      <c r="I23" s="113"/>
      <c r="J23" s="114"/>
      <c r="K23" s="115"/>
      <c r="M23" s="103"/>
    </row>
    <row r="24" spans="2:13" ht="33" customHeight="1">
      <c r="B24" s="110"/>
      <c r="C24" s="111"/>
      <c r="D24" s="111"/>
      <c r="E24" s="112"/>
      <c r="F24" s="111"/>
      <c r="G24" s="113"/>
      <c r="H24" s="113"/>
      <c r="I24" s="113"/>
      <c r="J24" s="114"/>
      <c r="K24" s="115"/>
      <c r="M24" s="103"/>
    </row>
    <row r="25" spans="2:13" ht="46.5" customHeight="1" thickBot="1">
      <c r="B25" s="110"/>
      <c r="C25" s="111"/>
      <c r="D25" s="111"/>
      <c r="E25" s="112"/>
      <c r="F25" s="111"/>
      <c r="G25" s="113"/>
      <c r="H25" s="113"/>
      <c r="I25" s="113"/>
      <c r="J25" s="114"/>
      <c r="K25" s="117"/>
      <c r="M25" s="103"/>
    </row>
    <row r="26" spans="2:13" ht="33.75" customHeight="1">
      <c r="B26" s="118" t="s">
        <v>57</v>
      </c>
      <c r="C26" s="119">
        <f>C18+C19+C17+C16</f>
        <v>2387812.71</v>
      </c>
      <c r="D26" s="120">
        <v>0</v>
      </c>
      <c r="E26" s="119">
        <f t="shared" ref="E26:J26" si="0">E19+E18+E17+E16</f>
        <v>2387812.71</v>
      </c>
      <c r="F26" s="120">
        <f t="shared" si="0"/>
        <v>0</v>
      </c>
      <c r="G26" s="120">
        <f t="shared" si="0"/>
        <v>0</v>
      </c>
      <c r="H26" s="120">
        <f t="shared" si="0"/>
        <v>0</v>
      </c>
      <c r="I26" s="120">
        <f t="shared" si="0"/>
        <v>0</v>
      </c>
      <c r="J26" s="120">
        <f t="shared" si="0"/>
        <v>0</v>
      </c>
      <c r="K26" s="121">
        <f>K18+K19+K17+K16</f>
        <v>2387812.71</v>
      </c>
      <c r="M26" s="103"/>
    </row>
    <row r="27" spans="2:13">
      <c r="B27" s="122"/>
      <c r="C27" s="122"/>
      <c r="D27" s="122"/>
      <c r="E27" s="122"/>
      <c r="F27" s="122"/>
      <c r="G27" s="123"/>
      <c r="H27" s="122"/>
      <c r="I27" s="122"/>
      <c r="J27" s="122"/>
      <c r="K27" s="122"/>
      <c r="M27" s="103"/>
    </row>
    <row r="28" spans="2:13" ht="109.5" customHeight="1">
      <c r="B28" s="364" t="s">
        <v>73</v>
      </c>
      <c r="C28" s="364"/>
      <c r="D28" s="364"/>
      <c r="E28" s="364"/>
      <c r="F28" s="364"/>
      <c r="G28" s="364"/>
      <c r="H28" s="364"/>
      <c r="I28" s="364"/>
      <c r="J28" s="364"/>
      <c r="K28" s="364"/>
      <c r="M28" s="103"/>
    </row>
    <row r="29" spans="2:13" ht="105" customHeight="1">
      <c r="B29" s="365" t="s">
        <v>75</v>
      </c>
      <c r="C29" s="365"/>
      <c r="D29" s="365"/>
      <c r="E29" s="365"/>
      <c r="F29" s="365"/>
      <c r="G29" s="365"/>
      <c r="H29" s="365"/>
      <c r="I29" s="365"/>
      <c r="J29" s="365"/>
      <c r="K29" s="365"/>
      <c r="M29" s="103"/>
    </row>
    <row r="30" spans="2:13" ht="31.5" customHeight="1">
      <c r="B30" s="124"/>
      <c r="C30" s="124"/>
      <c r="D30" s="124"/>
      <c r="E30" s="124"/>
      <c r="F30" s="124"/>
      <c r="G30" s="124"/>
      <c r="H30" s="124"/>
      <c r="I30" s="124"/>
      <c r="J30" s="124"/>
      <c r="K30" s="124"/>
      <c r="M30" s="103"/>
    </row>
    <row r="31" spans="2:13" ht="24" customHeight="1">
      <c r="B31" s="359" t="s">
        <v>24</v>
      </c>
      <c r="C31" s="359"/>
      <c r="D31" s="125"/>
      <c r="E31" s="359" t="s">
        <v>70</v>
      </c>
      <c r="F31" s="359"/>
      <c r="G31" s="359"/>
      <c r="I31" s="359" t="s">
        <v>70</v>
      </c>
      <c r="J31" s="359"/>
      <c r="K31" s="359"/>
      <c r="L31" s="359"/>
      <c r="M31" s="103"/>
    </row>
    <row r="32" spans="2:13" ht="24" customHeight="1">
      <c r="B32" s="126"/>
      <c r="C32" s="127"/>
      <c r="D32" s="127"/>
      <c r="E32" s="126"/>
      <c r="F32" s="127"/>
      <c r="I32" s="126"/>
      <c r="J32" s="126"/>
      <c r="K32" s="126"/>
      <c r="L32" s="126"/>
      <c r="M32" s="103"/>
    </row>
    <row r="33" spans="2:13" ht="18" customHeight="1">
      <c r="B33" s="128"/>
      <c r="C33" s="129"/>
      <c r="D33" s="129"/>
      <c r="E33" s="128"/>
      <c r="F33" s="129"/>
      <c r="I33" s="129"/>
      <c r="J33" s="130"/>
      <c r="K33" s="130"/>
      <c r="L33" s="130"/>
      <c r="M33" s="103"/>
    </row>
    <row r="34" spans="2:13" ht="36.75" customHeight="1" outlineLevel="1">
      <c r="C34" s="127"/>
      <c r="D34" s="127"/>
      <c r="F34" s="127"/>
      <c r="I34" s="127"/>
      <c r="J34" s="126"/>
      <c r="K34" s="131"/>
      <c r="L34" s="126"/>
      <c r="M34" s="103"/>
    </row>
    <row r="35" spans="2:13" ht="36.75" customHeight="1" outlineLevel="1">
      <c r="B35" s="126"/>
      <c r="C35" s="127"/>
      <c r="D35" s="127"/>
      <c r="E35" s="126"/>
      <c r="F35" s="127"/>
      <c r="I35" s="127"/>
      <c r="J35" s="126"/>
      <c r="K35" s="131"/>
      <c r="L35" s="126"/>
      <c r="M35" s="103"/>
    </row>
    <row r="36" spans="2:13" ht="23.25" outlineLevel="1">
      <c r="B36" s="359" t="s">
        <v>111</v>
      </c>
      <c r="C36" s="359"/>
      <c r="D36" s="125"/>
      <c r="E36" s="359" t="s">
        <v>116</v>
      </c>
      <c r="F36" s="359"/>
      <c r="G36" s="359"/>
      <c r="I36" s="360" t="s">
        <v>117</v>
      </c>
      <c r="J36" s="360"/>
      <c r="K36" s="360"/>
      <c r="L36" s="360"/>
      <c r="M36" s="103"/>
    </row>
    <row r="37" spans="2:13" ht="23.25">
      <c r="B37" s="359" t="s">
        <v>104</v>
      </c>
      <c r="C37" s="359"/>
      <c r="D37" s="125"/>
      <c r="E37" s="359" t="s">
        <v>118</v>
      </c>
      <c r="F37" s="359"/>
      <c r="G37" s="359"/>
      <c r="I37" s="359" t="s">
        <v>103</v>
      </c>
      <c r="J37" s="359"/>
      <c r="K37" s="359"/>
      <c r="L37" s="359"/>
    </row>
  </sheetData>
  <mergeCells count="19">
    <mergeCell ref="B11:K11"/>
    <mergeCell ref="B2:K2"/>
    <mergeCell ref="B4:K4"/>
    <mergeCell ref="B5:K5"/>
    <mergeCell ref="B6:K6"/>
    <mergeCell ref="C8:D8"/>
    <mergeCell ref="B3:K3"/>
    <mergeCell ref="B12:K12"/>
    <mergeCell ref="B28:K28"/>
    <mergeCell ref="B29:K29"/>
    <mergeCell ref="B31:C31"/>
    <mergeCell ref="E31:G31"/>
    <mergeCell ref="I31:L31"/>
    <mergeCell ref="B36:C36"/>
    <mergeCell ref="E36:G36"/>
    <mergeCell ref="I36:L36"/>
    <mergeCell ref="B37:C37"/>
    <mergeCell ref="E37:G37"/>
    <mergeCell ref="I37:L37"/>
  </mergeCells>
  <printOptions horizontalCentered="1" verticalCentered="1"/>
  <pageMargins left="0.32" right="0.6" top="0.46" bottom="0.75" header="0.3" footer="0.3"/>
  <pageSetup scale="4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7D2C8B-695A-47C5-82F1-461484C3157C}">
  <sheetPr>
    <pageSetUpPr fitToPage="1"/>
  </sheetPr>
  <dimension ref="A1:P58"/>
  <sheetViews>
    <sheetView showGridLines="0" topLeftCell="D1" zoomScale="25" zoomScaleNormal="25" zoomScaleSheetLayoutView="25" zoomScalePageLayoutView="40" workbookViewId="0">
      <selection activeCell="D2" sqref="D2:P2"/>
    </sheetView>
  </sheetViews>
  <sheetFormatPr baseColWidth="10" defaultRowHeight="15"/>
  <cols>
    <col min="1" max="2" width="3.625" style="133" hidden="1" customWidth="1"/>
    <col min="3" max="3" width="6.625" style="133" hidden="1" customWidth="1"/>
    <col min="4" max="4" width="137" style="133" customWidth="1"/>
    <col min="5" max="5" width="45.625" style="133" bestFit="1" customWidth="1"/>
    <col min="6" max="6" width="55.625" style="133" customWidth="1"/>
    <col min="7" max="7" width="94.75" style="133" customWidth="1"/>
    <col min="8" max="8" width="104.625" style="133" bestFit="1" customWidth="1"/>
    <col min="9" max="9" width="36.125" style="133" customWidth="1"/>
    <col min="10" max="10" width="87.125" style="133" customWidth="1"/>
    <col min="11" max="11" width="32.25" style="133" customWidth="1"/>
    <col min="12" max="12" width="30.625" style="133" bestFit="1" customWidth="1"/>
    <col min="13" max="13" width="29.5" style="133" customWidth="1"/>
    <col min="14" max="14" width="34.625" style="133" bestFit="1" customWidth="1"/>
    <col min="15" max="15" width="37.625" style="133" customWidth="1"/>
    <col min="16" max="16" width="86.125" style="133" customWidth="1"/>
    <col min="17" max="17" width="12.125" style="133" customWidth="1"/>
    <col min="18" max="16384" width="11" style="133"/>
  </cols>
  <sheetData>
    <row r="1" spans="1:16" ht="110.25">
      <c r="A1" s="132"/>
      <c r="B1" s="132"/>
      <c r="C1" s="132"/>
      <c r="D1" s="385" t="s">
        <v>152</v>
      </c>
      <c r="E1" s="385"/>
      <c r="F1" s="385"/>
      <c r="G1" s="385"/>
      <c r="H1" s="385"/>
      <c r="I1" s="385"/>
      <c r="J1" s="385"/>
      <c r="K1" s="385"/>
      <c r="L1" s="385"/>
      <c r="M1" s="385"/>
      <c r="N1" s="385"/>
      <c r="O1" s="385"/>
      <c r="P1" s="385"/>
    </row>
    <row r="2" spans="1:16" ht="116.25" customHeight="1" thickBot="1">
      <c r="A2" s="132"/>
      <c r="B2" s="132"/>
      <c r="C2" s="132"/>
      <c r="D2" s="385" t="s">
        <v>119</v>
      </c>
      <c r="E2" s="385"/>
      <c r="F2" s="385"/>
      <c r="G2" s="385"/>
      <c r="H2" s="385"/>
      <c r="I2" s="385"/>
      <c r="J2" s="385"/>
      <c r="K2" s="385"/>
      <c r="L2" s="385"/>
      <c r="M2" s="385"/>
      <c r="N2" s="385"/>
      <c r="O2" s="385"/>
      <c r="P2" s="385"/>
    </row>
    <row r="3" spans="1:16" ht="3" hidden="1" customHeight="1" thickBot="1">
      <c r="A3" s="132"/>
      <c r="B3" s="132"/>
      <c r="C3" s="132"/>
      <c r="D3" s="134"/>
      <c r="E3" s="134"/>
      <c r="F3" s="134"/>
      <c r="G3" s="134"/>
      <c r="H3" s="134"/>
      <c r="I3" s="134"/>
      <c r="J3" s="134"/>
      <c r="K3" s="134"/>
      <c r="L3" s="134"/>
      <c r="M3" s="134"/>
      <c r="N3" s="134"/>
      <c r="O3" s="134"/>
      <c r="P3" s="134"/>
    </row>
    <row r="4" spans="1:16" ht="36" hidden="1" customHeight="1" thickBot="1">
      <c r="A4" s="132"/>
      <c r="B4" s="132"/>
      <c r="C4" s="132"/>
      <c r="D4" s="134"/>
      <c r="E4" s="134"/>
      <c r="F4" s="134"/>
      <c r="G4" s="134"/>
      <c r="H4" s="134"/>
      <c r="I4" s="134"/>
      <c r="J4" s="134"/>
      <c r="K4" s="134"/>
      <c r="L4" s="134"/>
      <c r="M4" s="134"/>
      <c r="N4" s="134"/>
      <c r="O4" s="386"/>
      <c r="P4" s="386"/>
    </row>
    <row r="5" spans="1:16" ht="87" customHeight="1">
      <c r="A5" s="135"/>
      <c r="B5" s="132"/>
      <c r="C5" s="132"/>
      <c r="D5" s="387" t="s">
        <v>36</v>
      </c>
      <c r="E5" s="388"/>
      <c r="F5" s="388"/>
      <c r="G5" s="388"/>
      <c r="H5" s="388"/>
      <c r="I5" s="388"/>
      <c r="J5" s="388"/>
      <c r="K5" s="388"/>
      <c r="L5" s="388"/>
      <c r="M5" s="388"/>
      <c r="N5" s="388"/>
      <c r="O5" s="388"/>
      <c r="P5" s="389"/>
    </row>
    <row r="6" spans="1:16" ht="117.75" customHeight="1">
      <c r="A6" s="135"/>
      <c r="B6" s="132"/>
      <c r="C6" s="132"/>
      <c r="D6" s="390" t="s">
        <v>67</v>
      </c>
      <c r="E6" s="391"/>
      <c r="F6" s="391"/>
      <c r="G6" s="391"/>
      <c r="H6" s="391"/>
      <c r="I6" s="391"/>
      <c r="J6" s="391"/>
      <c r="K6" s="391"/>
      <c r="L6" s="391"/>
      <c r="M6" s="391"/>
      <c r="N6" s="391"/>
      <c r="O6" s="391"/>
      <c r="P6" s="392"/>
    </row>
    <row r="7" spans="1:16" ht="60.75" thickBot="1">
      <c r="A7" s="135"/>
      <c r="B7" s="132"/>
      <c r="C7" s="132"/>
      <c r="D7" s="393" t="s">
        <v>37</v>
      </c>
      <c r="E7" s="394"/>
      <c r="F7" s="394"/>
      <c r="G7" s="394"/>
      <c r="H7" s="394"/>
      <c r="I7" s="394"/>
      <c r="J7" s="394"/>
      <c r="K7" s="394"/>
      <c r="L7" s="394"/>
      <c r="M7" s="394"/>
      <c r="N7" s="394"/>
      <c r="O7" s="394"/>
      <c r="P7" s="395"/>
    </row>
    <row r="8" spans="1:16" ht="3" customHeight="1">
      <c r="A8" s="135"/>
      <c r="B8" s="132"/>
      <c r="C8" s="132"/>
      <c r="D8" s="136"/>
      <c r="E8" s="137"/>
      <c r="F8" s="137"/>
      <c r="G8" s="137"/>
      <c r="H8" s="137"/>
      <c r="I8" s="137"/>
      <c r="J8" s="137"/>
      <c r="K8" s="137"/>
      <c r="L8" s="137"/>
      <c r="M8" s="137"/>
      <c r="N8" s="137"/>
      <c r="O8" s="137"/>
      <c r="P8" s="138"/>
    </row>
    <row r="9" spans="1:16" ht="69.75" thickBot="1">
      <c r="A9" s="135"/>
      <c r="B9" s="132"/>
      <c r="C9" s="132"/>
      <c r="D9" s="139" t="s">
        <v>66</v>
      </c>
      <c r="E9" s="140" t="s">
        <v>107</v>
      </c>
      <c r="F9" s="141"/>
      <c r="G9" s="142"/>
      <c r="H9" s="143"/>
      <c r="I9" s="143"/>
      <c r="J9" s="141"/>
      <c r="K9" s="141"/>
      <c r="L9" s="141"/>
      <c r="M9" s="144" t="s">
        <v>38</v>
      </c>
      <c r="N9" s="140">
        <v>2025</v>
      </c>
      <c r="O9" s="145"/>
      <c r="P9" s="146"/>
    </row>
    <row r="10" spans="1:16" ht="4.5" customHeight="1" thickBot="1">
      <c r="A10" s="147"/>
      <c r="D10" s="148"/>
      <c r="E10" s="149"/>
      <c r="F10" s="149"/>
      <c r="G10" s="149"/>
      <c r="H10" s="149"/>
      <c r="I10" s="149"/>
      <c r="J10" s="149"/>
      <c r="K10" s="149"/>
      <c r="L10" s="149"/>
      <c r="M10" s="149"/>
      <c r="N10" s="149"/>
      <c r="O10" s="149"/>
      <c r="P10" s="150"/>
    </row>
    <row r="11" spans="1:16" ht="1.5" customHeight="1">
      <c r="A11" s="147"/>
      <c r="D11" s="151"/>
      <c r="E11" s="152"/>
      <c r="F11" s="152"/>
      <c r="G11" s="152"/>
      <c r="H11" s="152"/>
      <c r="I11" s="152"/>
      <c r="J11" s="152"/>
      <c r="K11" s="152"/>
      <c r="L11" s="152"/>
      <c r="M11" s="152"/>
      <c r="N11" s="152"/>
      <c r="O11" s="152"/>
      <c r="P11" s="153"/>
    </row>
    <row r="12" spans="1:16" ht="90.75">
      <c r="A12" s="147"/>
      <c r="D12" s="396" t="s">
        <v>150</v>
      </c>
      <c r="E12" s="397"/>
      <c r="F12" s="397"/>
      <c r="G12" s="397"/>
      <c r="H12" s="397"/>
      <c r="I12" s="397"/>
      <c r="J12" s="397"/>
      <c r="K12" s="397"/>
      <c r="L12" s="397"/>
      <c r="M12" s="397"/>
      <c r="N12" s="397"/>
      <c r="O12" s="397"/>
      <c r="P12" s="398"/>
    </row>
    <row r="13" spans="1:16" ht="50.25" customHeight="1">
      <c r="A13" s="147"/>
      <c r="D13" s="399" t="s">
        <v>39</v>
      </c>
      <c r="E13" s="400"/>
      <c r="F13" s="400"/>
      <c r="G13" s="400"/>
      <c r="H13" s="400"/>
      <c r="I13" s="400"/>
      <c r="J13" s="400"/>
      <c r="K13" s="400"/>
      <c r="L13" s="400"/>
      <c r="M13" s="400"/>
      <c r="N13" s="400"/>
      <c r="O13" s="400"/>
      <c r="P13" s="401"/>
    </row>
    <row r="14" spans="1:16" ht="4.5" customHeight="1" thickBot="1">
      <c r="A14" s="147"/>
      <c r="D14" s="154"/>
      <c r="E14" s="155"/>
      <c r="F14" s="155"/>
      <c r="G14" s="155"/>
      <c r="H14" s="155"/>
      <c r="I14" s="155"/>
      <c r="J14" s="155"/>
      <c r="K14" s="155"/>
      <c r="L14" s="155"/>
      <c r="M14" s="155"/>
      <c r="N14" s="155"/>
      <c r="O14" s="155"/>
      <c r="P14" s="156"/>
    </row>
    <row r="15" spans="1:16" s="158" customFormat="1" ht="350.25" customHeight="1">
      <c r="A15" s="157"/>
      <c r="D15" s="159" t="s">
        <v>58</v>
      </c>
      <c r="E15" s="160" t="s">
        <v>68</v>
      </c>
      <c r="F15" s="160" t="s">
        <v>69</v>
      </c>
      <c r="G15" s="161" t="s">
        <v>59</v>
      </c>
      <c r="H15" s="162" t="s">
        <v>40</v>
      </c>
      <c r="I15" s="160" t="s">
        <v>41</v>
      </c>
      <c r="J15" s="163" t="s">
        <v>3</v>
      </c>
      <c r="K15" s="160" t="s">
        <v>42</v>
      </c>
      <c r="L15" s="160" t="s">
        <v>43</v>
      </c>
      <c r="M15" s="164" t="s">
        <v>44</v>
      </c>
      <c r="N15" s="160" t="s">
        <v>45</v>
      </c>
      <c r="O15" s="160" t="s">
        <v>46</v>
      </c>
      <c r="P15" s="165" t="s">
        <v>4</v>
      </c>
    </row>
    <row r="16" spans="1:16" s="167" customFormat="1" ht="32.25">
      <c r="A16" s="166"/>
      <c r="D16" s="168" t="s">
        <v>47</v>
      </c>
      <c r="E16" s="169" t="s">
        <v>48</v>
      </c>
      <c r="F16" s="169" t="s">
        <v>49</v>
      </c>
      <c r="G16" s="169" t="s">
        <v>60</v>
      </c>
      <c r="H16" s="169" t="s">
        <v>51</v>
      </c>
      <c r="I16" s="169" t="s">
        <v>52</v>
      </c>
      <c r="J16" s="169" t="s">
        <v>61</v>
      </c>
      <c r="K16" s="169" t="s">
        <v>54</v>
      </c>
      <c r="L16" s="169" t="s">
        <v>55</v>
      </c>
      <c r="M16" s="169" t="s">
        <v>56</v>
      </c>
      <c r="N16" s="169" t="s">
        <v>62</v>
      </c>
      <c r="O16" s="169" t="s">
        <v>63</v>
      </c>
      <c r="P16" s="170" t="s">
        <v>64</v>
      </c>
    </row>
    <row r="17" spans="1:16" ht="91.5">
      <c r="A17" s="147"/>
      <c r="D17" s="171" t="s">
        <v>84</v>
      </c>
      <c r="E17" s="172" t="s">
        <v>107</v>
      </c>
      <c r="F17" s="172" t="s">
        <v>79</v>
      </c>
      <c r="G17" s="173" t="s">
        <v>99</v>
      </c>
      <c r="H17" s="255">
        <v>441170</v>
      </c>
      <c r="I17" s="175"/>
      <c r="J17" s="174">
        <f>H17+I17</f>
        <v>441170</v>
      </c>
      <c r="K17" s="176">
        <v>0</v>
      </c>
      <c r="L17" s="176">
        <v>0</v>
      </c>
      <c r="M17" s="176">
        <v>0</v>
      </c>
      <c r="N17" s="176">
        <v>0</v>
      </c>
      <c r="O17" s="176">
        <v>0</v>
      </c>
      <c r="P17" s="177">
        <f>J17+K17+L17+M17+N17</f>
        <v>441170</v>
      </c>
    </row>
    <row r="18" spans="1:16" ht="66" customHeight="1">
      <c r="A18" s="147"/>
      <c r="D18" s="171" t="s">
        <v>85</v>
      </c>
      <c r="E18" s="172" t="s">
        <v>107</v>
      </c>
      <c r="F18" s="172" t="s">
        <v>79</v>
      </c>
      <c r="G18" s="173" t="s">
        <v>93</v>
      </c>
      <c r="H18" s="255">
        <v>5873080.25</v>
      </c>
      <c r="I18" s="175"/>
      <c r="J18" s="174">
        <f t="shared" ref="J18:J35" si="0">H18+I18</f>
        <v>5873080.25</v>
      </c>
      <c r="K18" s="176">
        <v>0</v>
      </c>
      <c r="L18" s="176">
        <v>0</v>
      </c>
      <c r="M18" s="176">
        <v>0</v>
      </c>
      <c r="N18" s="176">
        <v>0</v>
      </c>
      <c r="O18" s="176">
        <v>0</v>
      </c>
      <c r="P18" s="177">
        <f t="shared" ref="P18:P35" si="1">J18+K18+L18+M18+N18</f>
        <v>5873080.25</v>
      </c>
    </row>
    <row r="19" spans="1:16" ht="60">
      <c r="A19" s="147"/>
      <c r="D19" s="171" t="s">
        <v>120</v>
      </c>
      <c r="E19" s="172" t="s">
        <v>107</v>
      </c>
      <c r="F19" s="172" t="s">
        <v>79</v>
      </c>
      <c r="G19" s="173" t="s">
        <v>94</v>
      </c>
      <c r="H19" s="255">
        <v>785798.58</v>
      </c>
      <c r="I19" s="175"/>
      <c r="J19" s="174">
        <f t="shared" si="0"/>
        <v>785798.58</v>
      </c>
      <c r="K19" s="176">
        <v>0</v>
      </c>
      <c r="L19" s="176">
        <v>0</v>
      </c>
      <c r="M19" s="176">
        <v>0</v>
      </c>
      <c r="N19" s="176">
        <v>0</v>
      </c>
      <c r="O19" s="176">
        <v>0</v>
      </c>
      <c r="P19" s="177">
        <f t="shared" si="1"/>
        <v>785798.58</v>
      </c>
    </row>
    <row r="20" spans="1:16" ht="60">
      <c r="A20" s="147"/>
      <c r="D20" s="171" t="s">
        <v>86</v>
      </c>
      <c r="E20" s="172" t="s">
        <v>107</v>
      </c>
      <c r="F20" s="172" t="s">
        <v>79</v>
      </c>
      <c r="G20" s="173" t="s">
        <v>95</v>
      </c>
      <c r="H20" s="255">
        <v>3961081.51</v>
      </c>
      <c r="I20" s="175"/>
      <c r="J20" s="174">
        <f t="shared" si="0"/>
        <v>3961081.51</v>
      </c>
      <c r="K20" s="176">
        <v>0</v>
      </c>
      <c r="L20" s="176">
        <v>0</v>
      </c>
      <c r="M20" s="176">
        <v>0</v>
      </c>
      <c r="N20" s="176">
        <v>0</v>
      </c>
      <c r="O20" s="176">
        <v>0</v>
      </c>
      <c r="P20" s="177">
        <f t="shared" si="1"/>
        <v>3961081.51</v>
      </c>
    </row>
    <row r="21" spans="1:16" ht="60">
      <c r="A21" s="147"/>
      <c r="D21" s="171" t="s">
        <v>87</v>
      </c>
      <c r="E21" s="172" t="s">
        <v>107</v>
      </c>
      <c r="F21" s="172" t="s">
        <v>79</v>
      </c>
      <c r="G21" s="173" t="s">
        <v>96</v>
      </c>
      <c r="H21" s="255">
        <v>108320</v>
      </c>
      <c r="I21" s="175"/>
      <c r="J21" s="174">
        <f t="shared" si="0"/>
        <v>108320</v>
      </c>
      <c r="K21" s="176">
        <v>0</v>
      </c>
      <c r="L21" s="176">
        <v>0</v>
      </c>
      <c r="M21" s="176">
        <v>0</v>
      </c>
      <c r="N21" s="176">
        <v>0</v>
      </c>
      <c r="O21" s="176">
        <v>0</v>
      </c>
      <c r="P21" s="177">
        <f t="shared" si="1"/>
        <v>108320</v>
      </c>
    </row>
    <row r="22" spans="1:16" ht="60">
      <c r="A22" s="147"/>
      <c r="D22" s="171" t="s">
        <v>88</v>
      </c>
      <c r="E22" s="172" t="s">
        <v>107</v>
      </c>
      <c r="F22" s="172" t="s">
        <v>79</v>
      </c>
      <c r="G22" s="173" t="s">
        <v>96</v>
      </c>
      <c r="H22" s="255">
        <v>205163.5</v>
      </c>
      <c r="I22" s="175"/>
      <c r="J22" s="174">
        <f t="shared" si="0"/>
        <v>205163.5</v>
      </c>
      <c r="K22" s="176">
        <v>0</v>
      </c>
      <c r="L22" s="176">
        <v>0</v>
      </c>
      <c r="M22" s="176">
        <v>0</v>
      </c>
      <c r="N22" s="176">
        <v>0</v>
      </c>
      <c r="O22" s="176">
        <v>0</v>
      </c>
      <c r="P22" s="177">
        <f t="shared" si="1"/>
        <v>205163.5</v>
      </c>
    </row>
    <row r="23" spans="1:16" ht="60">
      <c r="A23" s="147"/>
      <c r="D23" s="171" t="s">
        <v>121</v>
      </c>
      <c r="E23" s="172" t="s">
        <v>107</v>
      </c>
      <c r="F23" s="172" t="s">
        <v>79</v>
      </c>
      <c r="G23" s="173" t="s">
        <v>97</v>
      </c>
      <c r="H23" s="255">
        <v>0</v>
      </c>
      <c r="I23" s="175"/>
      <c r="J23" s="174">
        <f t="shared" si="0"/>
        <v>0</v>
      </c>
      <c r="K23" s="176">
        <v>0</v>
      </c>
      <c r="L23" s="176">
        <v>0</v>
      </c>
      <c r="M23" s="176">
        <v>0</v>
      </c>
      <c r="N23" s="176">
        <v>0</v>
      </c>
      <c r="O23" s="176">
        <v>0</v>
      </c>
      <c r="P23" s="177">
        <f t="shared" si="1"/>
        <v>0</v>
      </c>
    </row>
    <row r="24" spans="1:16" ht="60">
      <c r="A24" s="147"/>
      <c r="D24" s="171" t="s">
        <v>122</v>
      </c>
      <c r="E24" s="172" t="s">
        <v>107</v>
      </c>
      <c r="F24" s="172" t="s">
        <v>79</v>
      </c>
      <c r="G24" s="173" t="s">
        <v>97</v>
      </c>
      <c r="H24" s="255">
        <v>0</v>
      </c>
      <c r="I24" s="175"/>
      <c r="J24" s="174">
        <f t="shared" si="0"/>
        <v>0</v>
      </c>
      <c r="K24" s="176">
        <v>0</v>
      </c>
      <c r="L24" s="176">
        <v>0</v>
      </c>
      <c r="M24" s="176">
        <v>0</v>
      </c>
      <c r="N24" s="176">
        <v>0</v>
      </c>
      <c r="O24" s="176">
        <v>0</v>
      </c>
      <c r="P24" s="177">
        <f t="shared" si="1"/>
        <v>0</v>
      </c>
    </row>
    <row r="25" spans="1:16" ht="60">
      <c r="A25" s="147"/>
      <c r="D25" s="171" t="s">
        <v>89</v>
      </c>
      <c r="E25" s="172" t="s">
        <v>107</v>
      </c>
      <c r="F25" s="172" t="s">
        <v>79</v>
      </c>
      <c r="G25" s="173" t="s">
        <v>98</v>
      </c>
      <c r="H25" s="255">
        <v>621415.36</v>
      </c>
      <c r="I25" s="175"/>
      <c r="J25" s="174">
        <f t="shared" si="0"/>
        <v>621415.36</v>
      </c>
      <c r="K25" s="176">
        <v>0</v>
      </c>
      <c r="L25" s="176">
        <v>0</v>
      </c>
      <c r="M25" s="176">
        <v>0</v>
      </c>
      <c r="N25" s="176">
        <v>0</v>
      </c>
      <c r="O25" s="176">
        <v>0</v>
      </c>
      <c r="P25" s="177">
        <f t="shared" si="1"/>
        <v>621415.36</v>
      </c>
    </row>
    <row r="26" spans="1:16" ht="153" customHeight="1">
      <c r="A26" s="147"/>
      <c r="D26" s="171" t="s">
        <v>123</v>
      </c>
      <c r="E26" s="172" t="s">
        <v>107</v>
      </c>
      <c r="F26" s="172" t="s">
        <v>79</v>
      </c>
      <c r="G26" s="173" t="s">
        <v>100</v>
      </c>
      <c r="H26" s="255">
        <v>201571</v>
      </c>
      <c r="I26" s="175"/>
      <c r="J26" s="174">
        <f t="shared" si="0"/>
        <v>201571</v>
      </c>
      <c r="K26" s="176">
        <v>0</v>
      </c>
      <c r="L26" s="176">
        <v>0</v>
      </c>
      <c r="M26" s="263">
        <v>0</v>
      </c>
      <c r="N26" s="176">
        <v>0</v>
      </c>
      <c r="O26" s="176">
        <v>0</v>
      </c>
      <c r="P26" s="177">
        <f t="shared" si="1"/>
        <v>201571</v>
      </c>
    </row>
    <row r="27" spans="1:16" ht="84" customHeight="1">
      <c r="A27" s="147"/>
      <c r="D27" s="171" t="s">
        <v>90</v>
      </c>
      <c r="E27" s="172" t="s">
        <v>107</v>
      </c>
      <c r="F27" s="172" t="s">
        <v>79</v>
      </c>
      <c r="G27" s="173" t="s">
        <v>101</v>
      </c>
      <c r="H27" s="255">
        <v>0</v>
      </c>
      <c r="I27" s="175"/>
      <c r="J27" s="174">
        <f t="shared" si="0"/>
        <v>0</v>
      </c>
      <c r="K27" s="176">
        <v>0</v>
      </c>
      <c r="L27" s="176">
        <v>0</v>
      </c>
      <c r="M27" s="176">
        <v>0</v>
      </c>
      <c r="N27" s="176">
        <v>0</v>
      </c>
      <c r="O27" s="176">
        <v>0</v>
      </c>
      <c r="P27" s="177">
        <f t="shared" si="1"/>
        <v>0</v>
      </c>
    </row>
    <row r="28" spans="1:16" ht="60">
      <c r="A28" s="147"/>
      <c r="D28" s="171" t="s">
        <v>124</v>
      </c>
      <c r="E28" s="172" t="s">
        <v>107</v>
      </c>
      <c r="F28" s="172" t="s">
        <v>79</v>
      </c>
      <c r="G28" s="173" t="s">
        <v>101</v>
      </c>
      <c r="H28" s="255">
        <v>33171.93</v>
      </c>
      <c r="I28" s="175"/>
      <c r="J28" s="174">
        <f>H28+I28</f>
        <v>33171.93</v>
      </c>
      <c r="K28" s="176">
        <v>0</v>
      </c>
      <c r="L28" s="176">
        <v>0</v>
      </c>
      <c r="M28" s="176">
        <v>0</v>
      </c>
      <c r="N28" s="176">
        <v>0</v>
      </c>
      <c r="O28" s="176">
        <v>0</v>
      </c>
      <c r="P28" s="177">
        <f>J28+K28+L28+M28+N28</f>
        <v>33171.93</v>
      </c>
    </row>
    <row r="29" spans="1:16" ht="60">
      <c r="A29" s="147"/>
      <c r="D29" s="171" t="s">
        <v>91</v>
      </c>
      <c r="E29" s="172" t="s">
        <v>107</v>
      </c>
      <c r="F29" s="172" t="s">
        <v>79</v>
      </c>
      <c r="G29" s="173" t="s">
        <v>102</v>
      </c>
      <c r="H29" s="255">
        <v>15682.59</v>
      </c>
      <c r="I29" s="175"/>
      <c r="J29" s="174">
        <f t="shared" si="0"/>
        <v>15682.59</v>
      </c>
      <c r="K29" s="176">
        <v>0</v>
      </c>
      <c r="L29" s="176">
        <v>0</v>
      </c>
      <c r="M29" s="176">
        <v>0</v>
      </c>
      <c r="N29" s="176">
        <v>0</v>
      </c>
      <c r="O29" s="176">
        <v>0</v>
      </c>
      <c r="P29" s="177">
        <f t="shared" si="1"/>
        <v>15682.59</v>
      </c>
    </row>
    <row r="30" spans="1:16" ht="137.25">
      <c r="A30" s="147"/>
      <c r="D30" s="171" t="s">
        <v>125</v>
      </c>
      <c r="E30" s="172" t="s">
        <v>107</v>
      </c>
      <c r="F30" s="172" t="s">
        <v>79</v>
      </c>
      <c r="G30" s="173" t="s">
        <v>126</v>
      </c>
      <c r="H30" s="255">
        <v>118400</v>
      </c>
      <c r="I30" s="175"/>
      <c r="J30" s="174">
        <f t="shared" si="0"/>
        <v>118400</v>
      </c>
      <c r="K30" s="176">
        <v>0</v>
      </c>
      <c r="L30" s="176">
        <v>0</v>
      </c>
      <c r="M30" s="176">
        <v>0</v>
      </c>
      <c r="N30" s="176">
        <v>0</v>
      </c>
      <c r="O30" s="176">
        <v>0</v>
      </c>
      <c r="P30" s="177">
        <f t="shared" si="1"/>
        <v>118400</v>
      </c>
    </row>
    <row r="31" spans="1:16" ht="91.5">
      <c r="A31" s="147"/>
      <c r="D31" s="171" t="s">
        <v>127</v>
      </c>
      <c r="E31" s="172" t="s">
        <v>107</v>
      </c>
      <c r="F31" s="172" t="s">
        <v>79</v>
      </c>
      <c r="G31" s="173" t="s">
        <v>128</v>
      </c>
      <c r="H31" s="255">
        <v>100800</v>
      </c>
      <c r="I31" s="175"/>
      <c r="J31" s="174">
        <f>H31+I31</f>
        <v>100800</v>
      </c>
      <c r="K31" s="176">
        <v>0</v>
      </c>
      <c r="L31" s="176">
        <v>0</v>
      </c>
      <c r="M31" s="176">
        <v>0</v>
      </c>
      <c r="N31" s="176">
        <v>0</v>
      </c>
      <c r="O31" s="176">
        <v>0</v>
      </c>
      <c r="P31" s="177">
        <f t="shared" si="1"/>
        <v>100800</v>
      </c>
    </row>
    <row r="32" spans="1:16" ht="91.5">
      <c r="A32" s="147"/>
      <c r="D32" s="171" t="s">
        <v>129</v>
      </c>
      <c r="E32" s="172" t="s">
        <v>107</v>
      </c>
      <c r="F32" s="172" t="s">
        <v>79</v>
      </c>
      <c r="G32" s="173" t="s">
        <v>130</v>
      </c>
      <c r="H32" s="255">
        <v>117700</v>
      </c>
      <c r="I32" s="175"/>
      <c r="J32" s="174">
        <f t="shared" si="0"/>
        <v>117700</v>
      </c>
      <c r="K32" s="176">
        <v>0</v>
      </c>
      <c r="L32" s="176">
        <v>0</v>
      </c>
      <c r="M32" s="176">
        <v>0</v>
      </c>
      <c r="N32" s="176">
        <v>0</v>
      </c>
      <c r="O32" s="176">
        <v>0</v>
      </c>
      <c r="P32" s="177">
        <f t="shared" si="1"/>
        <v>117700</v>
      </c>
    </row>
    <row r="33" spans="1:16" ht="146.25" customHeight="1">
      <c r="A33" s="147"/>
      <c r="D33" s="171" t="s">
        <v>131</v>
      </c>
      <c r="E33" s="172" t="s">
        <v>107</v>
      </c>
      <c r="F33" s="172" t="s">
        <v>79</v>
      </c>
      <c r="G33" s="173" t="s">
        <v>132</v>
      </c>
      <c r="H33" s="255">
        <v>512569.74</v>
      </c>
      <c r="I33" s="175"/>
      <c r="J33" s="174">
        <f t="shared" si="0"/>
        <v>512569.74</v>
      </c>
      <c r="K33" s="176">
        <v>0</v>
      </c>
      <c r="L33" s="176">
        <v>0</v>
      </c>
      <c r="M33" s="176">
        <v>0</v>
      </c>
      <c r="N33" s="176">
        <v>0</v>
      </c>
      <c r="O33" s="176">
        <v>0</v>
      </c>
      <c r="P33" s="177">
        <f t="shared" si="1"/>
        <v>512569.74</v>
      </c>
    </row>
    <row r="34" spans="1:16" ht="88.5">
      <c r="A34" s="147"/>
      <c r="D34" s="178" t="s">
        <v>133</v>
      </c>
      <c r="E34" s="172" t="s">
        <v>107</v>
      </c>
      <c r="F34" s="172" t="s">
        <v>79</v>
      </c>
      <c r="G34" s="173" t="s">
        <v>132</v>
      </c>
      <c r="H34" s="255">
        <v>52700</v>
      </c>
      <c r="I34" s="175"/>
      <c r="J34" s="174">
        <f>H34+I34</f>
        <v>52700</v>
      </c>
      <c r="K34" s="176">
        <v>0</v>
      </c>
      <c r="L34" s="176">
        <v>0</v>
      </c>
      <c r="M34" s="176">
        <v>0</v>
      </c>
      <c r="N34" s="176">
        <v>0</v>
      </c>
      <c r="O34" s="176">
        <v>0</v>
      </c>
      <c r="P34" s="177">
        <f>J34+K34+L34+M34+N34</f>
        <v>52700</v>
      </c>
    </row>
    <row r="35" spans="1:16" ht="60">
      <c r="A35" s="147"/>
      <c r="D35" s="171" t="s">
        <v>92</v>
      </c>
      <c r="E35" s="172" t="s">
        <v>107</v>
      </c>
      <c r="F35" s="172" t="s">
        <v>79</v>
      </c>
      <c r="G35" s="173" t="s">
        <v>132</v>
      </c>
      <c r="H35" s="255">
        <v>229769.2</v>
      </c>
      <c r="I35" s="175"/>
      <c r="J35" s="174">
        <f t="shared" si="0"/>
        <v>229769.2</v>
      </c>
      <c r="K35" s="176">
        <v>0</v>
      </c>
      <c r="L35" s="176">
        <v>0</v>
      </c>
      <c r="M35" s="176">
        <v>0</v>
      </c>
      <c r="N35" s="176">
        <v>0</v>
      </c>
      <c r="O35" s="176">
        <v>0</v>
      </c>
      <c r="P35" s="177">
        <f t="shared" si="1"/>
        <v>229769.2</v>
      </c>
    </row>
    <row r="36" spans="1:16" ht="91.5" thickBot="1">
      <c r="A36" s="179"/>
      <c r="B36" s="180"/>
      <c r="C36" s="180"/>
      <c r="D36" s="181" t="s">
        <v>4</v>
      </c>
      <c r="E36" s="182"/>
      <c r="F36" s="182"/>
      <c r="G36" s="264"/>
      <c r="H36" s="265">
        <f>SUM(H17:H35)</f>
        <v>13378393.659999998</v>
      </c>
      <c r="I36" s="266"/>
      <c r="J36" s="265">
        <f>SUM(J17:J35)</f>
        <v>13378393.659999998</v>
      </c>
      <c r="K36" s="267">
        <v>0</v>
      </c>
      <c r="L36" s="267">
        <v>0</v>
      </c>
      <c r="M36" s="267">
        <v>0</v>
      </c>
      <c r="N36" s="267">
        <v>0</v>
      </c>
      <c r="O36" s="267">
        <v>0</v>
      </c>
      <c r="P36" s="268">
        <f>SUM(P17:P35)</f>
        <v>13378393.659999998</v>
      </c>
    </row>
    <row r="37" spans="1:16" ht="27" customHeight="1">
      <c r="D37" s="183"/>
      <c r="E37" s="183"/>
      <c r="F37" s="183"/>
      <c r="G37" s="183"/>
      <c r="H37" s="183"/>
      <c r="I37" s="183"/>
      <c r="J37" s="183"/>
      <c r="K37" s="183"/>
      <c r="L37" s="184"/>
      <c r="M37" s="183"/>
      <c r="N37" s="183"/>
      <c r="O37" s="183"/>
      <c r="P37" s="183"/>
    </row>
    <row r="38" spans="1:16" ht="156" customHeight="1">
      <c r="D38" s="402" t="s">
        <v>74</v>
      </c>
      <c r="E38" s="402"/>
      <c r="F38" s="402"/>
      <c r="G38" s="402"/>
      <c r="H38" s="402"/>
      <c r="I38" s="402"/>
      <c r="J38" s="402"/>
      <c r="K38" s="402"/>
      <c r="L38" s="402"/>
      <c r="M38" s="402"/>
      <c r="N38" s="402"/>
      <c r="O38" s="402"/>
      <c r="P38" s="402"/>
    </row>
    <row r="39" spans="1:16" ht="102" customHeight="1">
      <c r="D39" s="402" t="s">
        <v>75</v>
      </c>
      <c r="E39" s="402"/>
      <c r="F39" s="402"/>
      <c r="G39" s="402"/>
      <c r="H39" s="402"/>
      <c r="I39" s="402"/>
      <c r="J39" s="402"/>
      <c r="K39" s="402"/>
      <c r="L39" s="402"/>
      <c r="M39" s="402"/>
      <c r="N39" s="402"/>
      <c r="O39" s="402"/>
      <c r="P39" s="402"/>
    </row>
    <row r="40" spans="1:16" ht="102" customHeight="1">
      <c r="D40" s="402" t="s">
        <v>77</v>
      </c>
      <c r="E40" s="402"/>
      <c r="F40" s="402"/>
      <c r="G40" s="402"/>
      <c r="H40" s="402"/>
      <c r="I40" s="402"/>
      <c r="J40" s="402"/>
      <c r="K40" s="402"/>
      <c r="L40" s="402"/>
      <c r="M40" s="402"/>
      <c r="N40" s="402"/>
      <c r="O40" s="402"/>
      <c r="P40" s="402"/>
    </row>
    <row r="41" spans="1:16" ht="104.25" customHeight="1">
      <c r="D41" s="402" t="s">
        <v>78</v>
      </c>
      <c r="E41" s="402"/>
      <c r="F41" s="402"/>
      <c r="G41" s="402"/>
      <c r="H41" s="402"/>
      <c r="I41" s="402"/>
      <c r="J41" s="402"/>
      <c r="K41" s="402"/>
      <c r="L41" s="402"/>
      <c r="M41" s="402"/>
      <c r="N41" s="402"/>
      <c r="O41" s="402"/>
      <c r="P41" s="402"/>
    </row>
    <row r="42" spans="1:16" ht="98.25" customHeight="1">
      <c r="D42" s="185"/>
      <c r="E42" s="185"/>
      <c r="F42" s="185"/>
      <c r="G42" s="185"/>
      <c r="H42" s="185"/>
      <c r="I42" s="185"/>
      <c r="J42" s="185"/>
      <c r="K42" s="185"/>
      <c r="L42" s="185"/>
      <c r="M42" s="185"/>
      <c r="N42" s="185"/>
      <c r="O42" s="185"/>
      <c r="P42" s="185"/>
    </row>
    <row r="43" spans="1:16" ht="63" customHeight="1">
      <c r="D43" s="384" t="s">
        <v>24</v>
      </c>
      <c r="E43" s="384"/>
      <c r="F43" s="384"/>
      <c r="G43" s="186"/>
      <c r="H43" s="384" t="s">
        <v>70</v>
      </c>
      <c r="I43" s="384"/>
      <c r="J43" s="187"/>
      <c r="K43" s="187"/>
      <c r="L43" s="384" t="s">
        <v>70</v>
      </c>
      <c r="M43" s="384"/>
      <c r="N43" s="384"/>
      <c r="O43" s="384"/>
      <c r="P43" s="384"/>
    </row>
    <row r="44" spans="1:16" ht="57.75" customHeight="1">
      <c r="E44" s="188"/>
      <c r="F44" s="188"/>
      <c r="H44" s="188"/>
      <c r="I44" s="188"/>
      <c r="J44" s="188"/>
      <c r="K44" s="188"/>
      <c r="L44" s="188"/>
      <c r="M44" s="188"/>
      <c r="N44" s="188"/>
      <c r="O44" s="188"/>
      <c r="P44" s="188"/>
    </row>
    <row r="45" spans="1:16" ht="35.25" hidden="1" customHeight="1">
      <c r="D45" s="189"/>
      <c r="E45" s="189"/>
      <c r="F45" s="189"/>
      <c r="G45" s="190"/>
      <c r="H45" s="191"/>
      <c r="I45" s="192"/>
      <c r="J45" s="193"/>
      <c r="K45" s="189"/>
      <c r="L45" s="193"/>
      <c r="M45" s="193"/>
      <c r="N45" s="193"/>
      <c r="O45" s="191"/>
      <c r="P45" s="194"/>
    </row>
    <row r="46" spans="1:16" ht="35.25" hidden="1" customHeight="1">
      <c r="D46" s="191"/>
      <c r="E46" s="191"/>
      <c r="F46" s="191"/>
      <c r="G46" s="195"/>
      <c r="H46" s="189"/>
      <c r="I46" s="192"/>
      <c r="J46" s="193"/>
      <c r="K46" s="191"/>
      <c r="L46" s="193"/>
      <c r="M46" s="193"/>
      <c r="N46" s="193"/>
      <c r="O46" s="191"/>
      <c r="P46" s="196"/>
    </row>
    <row r="47" spans="1:16" ht="35.25" hidden="1" customHeight="1">
      <c r="D47" s="191"/>
      <c r="E47" s="191"/>
      <c r="F47" s="191"/>
      <c r="G47" s="192"/>
      <c r="H47" s="191"/>
      <c r="I47" s="192"/>
      <c r="J47" s="193"/>
      <c r="K47" s="191"/>
      <c r="L47" s="191"/>
      <c r="M47" s="191"/>
      <c r="N47" s="191"/>
      <c r="O47" s="189"/>
      <c r="P47" s="197"/>
    </row>
    <row r="48" spans="1:16" ht="63">
      <c r="D48" s="191"/>
      <c r="E48" s="191"/>
      <c r="F48" s="191"/>
      <c r="G48" s="190"/>
      <c r="H48" s="191"/>
      <c r="I48" s="192"/>
      <c r="J48" s="193"/>
      <c r="K48" s="191"/>
      <c r="L48" s="191"/>
      <c r="M48" s="191"/>
      <c r="N48" s="191"/>
      <c r="O48" s="189"/>
      <c r="P48" s="197"/>
    </row>
    <row r="49" spans="4:16" ht="63">
      <c r="D49" s="191"/>
      <c r="E49" s="191"/>
      <c r="F49" s="191"/>
      <c r="G49" s="193"/>
      <c r="H49" s="193"/>
      <c r="I49" s="193"/>
      <c r="J49" s="193"/>
      <c r="K49" s="191"/>
      <c r="L49" s="191"/>
      <c r="M49" s="191"/>
      <c r="N49" s="191"/>
      <c r="O49" s="189"/>
      <c r="P49" s="197"/>
    </row>
    <row r="50" spans="4:16" ht="3" customHeight="1">
      <c r="D50" s="191"/>
      <c r="E50" s="191"/>
      <c r="F50" s="191"/>
      <c r="G50" s="193"/>
      <c r="H50" s="193"/>
      <c r="I50" s="193"/>
      <c r="J50" s="193"/>
      <c r="K50" s="191"/>
      <c r="L50" s="191"/>
      <c r="M50" s="191"/>
      <c r="N50" s="191"/>
      <c r="O50" s="189"/>
      <c r="P50" s="197"/>
    </row>
    <row r="51" spans="4:16" ht="92.25" customHeight="1">
      <c r="D51" s="383" t="s">
        <v>111</v>
      </c>
      <c r="E51" s="383"/>
      <c r="F51" s="383"/>
      <c r="G51" s="384" t="s">
        <v>116</v>
      </c>
      <c r="H51" s="384"/>
      <c r="I51" s="384"/>
      <c r="J51" s="384"/>
      <c r="K51" s="384" t="s">
        <v>117</v>
      </c>
      <c r="L51" s="384"/>
      <c r="M51" s="384"/>
      <c r="N51" s="384"/>
      <c r="O51" s="384"/>
      <c r="P51" s="384"/>
    </row>
    <row r="52" spans="4:16" ht="63" customHeight="1">
      <c r="D52" s="384" t="s">
        <v>104</v>
      </c>
      <c r="E52" s="384"/>
      <c r="F52" s="384"/>
      <c r="G52" s="384" t="s">
        <v>118</v>
      </c>
      <c r="H52" s="384"/>
      <c r="I52" s="384"/>
      <c r="J52" s="384"/>
      <c r="K52" s="384" t="s">
        <v>103</v>
      </c>
      <c r="L52" s="384"/>
      <c r="M52" s="384"/>
      <c r="N52" s="384"/>
      <c r="O52" s="384"/>
      <c r="P52" s="384"/>
    </row>
    <row r="53" spans="4:16" ht="35.25">
      <c r="D53" s="198"/>
      <c r="E53" s="198"/>
      <c r="F53" s="198"/>
      <c r="G53" s="198"/>
      <c r="H53" s="198"/>
      <c r="I53" s="198"/>
      <c r="J53" s="198"/>
      <c r="K53" s="129"/>
      <c r="L53" s="199"/>
      <c r="M53" s="199"/>
      <c r="N53" s="200"/>
      <c r="O53" s="199"/>
      <c r="P53" s="199"/>
    </row>
    <row r="54" spans="4:16" ht="24">
      <c r="D54" s="201"/>
      <c r="E54" s="201"/>
      <c r="F54" s="201"/>
      <c r="G54" s="201"/>
      <c r="H54" s="201"/>
      <c r="I54" s="201"/>
      <c r="J54" s="201"/>
      <c r="K54" s="201"/>
      <c r="L54" s="202"/>
      <c r="M54" s="202"/>
      <c r="N54" s="202"/>
      <c r="O54" s="202"/>
      <c r="P54" s="202"/>
    </row>
    <row r="55" spans="4:16" ht="24">
      <c r="D55" s="201"/>
      <c r="E55" s="201"/>
      <c r="F55" s="201"/>
      <c r="G55" s="201"/>
      <c r="H55" s="201"/>
      <c r="I55" s="201"/>
      <c r="J55" s="201"/>
      <c r="K55" s="201"/>
      <c r="L55" s="202"/>
      <c r="M55" s="202"/>
      <c r="N55" s="202"/>
      <c r="O55" s="202"/>
      <c r="P55" s="202"/>
    </row>
    <row r="56" spans="4:16" ht="19.5">
      <c r="D56" s="382"/>
      <c r="E56" s="382"/>
      <c r="F56" s="382"/>
      <c r="G56" s="382"/>
      <c r="H56" s="382"/>
      <c r="I56" s="382"/>
      <c r="J56" s="382"/>
      <c r="K56" s="382"/>
      <c r="L56" s="382"/>
      <c r="M56" s="382"/>
      <c r="N56" s="382"/>
      <c r="O56" s="382"/>
      <c r="P56" s="382"/>
    </row>
    <row r="57" spans="4:16" ht="18.75">
      <c r="D57" s="202"/>
      <c r="E57" s="202"/>
      <c r="F57" s="202"/>
      <c r="G57" s="202"/>
      <c r="H57" s="202"/>
      <c r="I57" s="202"/>
      <c r="J57" s="202"/>
      <c r="K57" s="202"/>
      <c r="L57" s="202"/>
      <c r="M57" s="202"/>
      <c r="N57" s="202"/>
      <c r="O57" s="202"/>
      <c r="P57" s="202"/>
    </row>
    <row r="58" spans="4:16" ht="18.75">
      <c r="D58" s="202"/>
      <c r="E58" s="202"/>
      <c r="F58" s="202"/>
      <c r="G58" s="202"/>
      <c r="H58" s="202"/>
      <c r="I58" s="202"/>
      <c r="J58" s="202"/>
      <c r="K58" s="202"/>
      <c r="L58" s="202"/>
      <c r="M58" s="202"/>
      <c r="N58" s="202"/>
      <c r="O58" s="202"/>
      <c r="P58" s="202"/>
    </row>
  </sheetData>
  <mergeCells count="22">
    <mergeCell ref="D1:P1"/>
    <mergeCell ref="D43:F43"/>
    <mergeCell ref="H43:I43"/>
    <mergeCell ref="L43:P43"/>
    <mergeCell ref="D2:P2"/>
    <mergeCell ref="O4:P4"/>
    <mergeCell ref="D5:P5"/>
    <mergeCell ref="D6:P6"/>
    <mergeCell ref="D7:P7"/>
    <mergeCell ref="D12:P12"/>
    <mergeCell ref="D13:P13"/>
    <mergeCell ref="D38:P38"/>
    <mergeCell ref="D39:P39"/>
    <mergeCell ref="D40:P40"/>
    <mergeCell ref="D41:P41"/>
    <mergeCell ref="D56:P56"/>
    <mergeCell ref="D51:F51"/>
    <mergeCell ref="G51:J51"/>
    <mergeCell ref="K51:P51"/>
    <mergeCell ref="D52:F52"/>
    <mergeCell ref="G52:J52"/>
    <mergeCell ref="K52:P52"/>
  </mergeCells>
  <printOptions horizontalCentered="1" verticalCentered="1"/>
  <pageMargins left="0.34" right="0.2" top="0.17" bottom="0.28000000000000003" header="0.2" footer="0.28000000000000003"/>
  <pageSetup scale="1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4</vt:i4>
      </vt:variant>
    </vt:vector>
  </HeadingPairs>
  <TitlesOfParts>
    <vt:vector size="8" baseType="lpstr">
      <vt:lpstr>ANEXO 1 INGRESOS PREDIAL 2025 </vt:lpstr>
      <vt:lpstr>ANEXO 2 AGUA POTABLE 2025</vt:lpstr>
      <vt:lpstr>ANEXO 3 IMPUESTOS 2025</vt:lpstr>
      <vt:lpstr>ANEXO 4 DERECHOS 2025</vt:lpstr>
      <vt:lpstr>'ANEXO 1 INGRESOS PREDIAL 2025 '!Área_de_impresión</vt:lpstr>
      <vt:lpstr>'ANEXO 2 AGUA POTABLE 2025'!Área_de_impresión</vt:lpstr>
      <vt:lpstr>'ANEXO 3 IMPUESTOS 2025'!Área_de_impresión</vt:lpstr>
      <vt:lpstr>'ANEXO 4 DERECHOS 2025'!Área_de_impresión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Lic. Adela Centeno Fonticiella</dc:creator>
  <cp:lastModifiedBy>Departamento Ingresos</cp:lastModifiedBy>
  <cp:lastPrinted>2026-02-11T22:08:34Z</cp:lastPrinted>
  <dcterms:created xsi:type="dcterms:W3CDTF">2016-03-15T16:20:30Z</dcterms:created>
  <dcterms:modified xsi:type="dcterms:W3CDTF">2026-03-27T16:11:51Z</dcterms:modified>
</cp:coreProperties>
</file>